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Model!$B$7</definedName>
    <definedName name="mplx_holdco_discount">Model!$B$8</definedName>
    <definedName name="mplx_market_cap">Model!$B$9</definedName>
    <definedName name="mplx_ownership">Model!$B$10</definedName>
    <definedName name="mplx_stake_value">Model!$B$16</definedName>
    <definedName name="standalone_enterprise_value">Model!$B$17</definedName>
    <definedName name="upside">Model!$B$20</definedName>
    <definedName name="refining_multiple">Model!$B$11</definedName>
    <definedName name="shares_outstanding">Model!$B$12</definedName>
    <definedName name="standalone_ebitda">Model!$B$13</definedName>
    <definedName name="standalone_net_debt">Model!$B$14</definedName>
    <definedName name="equity_value">Model!$B$18</definedName>
    <definedName name="fair_value">Model!$B$19</definedName>
  </definedNames>
  <calcPr calcId="122211" fullCalcOnLoad="true"/>
</workbook>
</file>

<file path=xl/sharedStrings.xml><?xml version="1.0" encoding="utf-8"?>
<sst xmlns="http://schemas.openxmlformats.org/spreadsheetml/2006/main" count="60" uniqueCount="60">
  <si>
    <t>Marathon Petroleum Q2 2026 SOTP valuation</t>
  </si>
  <si>
    <t xml:space="preserve">Through-cycle sum-of-the-parts valuation separating standalone MPC refining, renewable diesel and corporate economics from the public value of its approximately 64% MPLX stake. Q2 balance-sheet and share-count facts are current. The base case does not annualize exceptionally strong Q2 crack spreads; it uses normalized standalone EBITDA and the latest available MPLX public equity value and MPC price after the Q2 earnings call.
</t>
  </si>
  <si>
    <t>As of 2026-08-08  ·  Currency: USD  ·  https://modeledge.ai/model/fm_006a82f34c3c75ea3914f0f5dabf22e2</t>
  </si>
  <si>
    <t>Current</t>
  </si>
  <si>
    <t>Inputs</t>
  </si>
  <si>
    <t>Current MPC price</t>
  </si>
  <si>
    <t>Discount applied to MPC MPLX stake</t>
  </si>
  <si>
    <t>MPLX public equity value</t>
  </si>
  <si>
    <t>MPC ownership of MPLX common units</t>
  </si>
  <si>
    <t>Standalone EV/EBITDA multiple</t>
  </si>
  <si>
    <t>MPC shares outstanding</t>
  </si>
  <si>
    <t>Normalized standalone EBITDA</t>
  </si>
  <si>
    <t>Standalone MPC net debt</t>
  </si>
  <si>
    <t>Calculations</t>
  </si>
  <si>
    <t>mplx_stake_value</t>
  </si>
  <si>
    <t>standalone_enterprise_value</t>
  </si>
  <si>
    <t>equity_value</t>
  </si>
  <si>
    <t>fair_value</t>
  </si>
  <si>
    <t>upside</t>
  </si>
  <si>
    <t>Outputs</t>
  </si>
  <si>
    <t>Standalone enterprise value</t>
  </si>
  <si>
    <t>MPC value of MPLX stake</t>
  </si>
  <si>
    <t>MPC equity value</t>
  </si>
  <si>
    <t>Fair value per share</t>
  </si>
  <si>
    <t>Upside/downside</t>
  </si>
  <si>
    <t>Valuation bridge ($B except per-share data)</t>
  </si>
  <si>
    <t>Standalone normalized EBITDA</t>
  </si>
  <si>
    <t>Standalone multiple</t>
  </si>
  <si>
    <t>= Standalone enterprise value</t>
  </si>
  <si>
    <t>+ MPC value of MPLX stake</t>
  </si>
  <si>
    <t>- Standalone MPC net debt</t>
  </si>
  <si>
    <t>= MPC equity value</t>
  </si>
  <si>
    <t>Shares outstanding</t>
  </si>
  <si>
    <t>= Fair value per MPC share</t>
  </si>
  <si>
    <t>Scenarios (reference)</t>
  </si>
  <si>
    <t>base</t>
  </si>
  <si>
    <t/>
  </si>
  <si>
    <t>bear</t>
  </si>
  <si>
    <t>mplx_holdco_discount = 0.15, mplx_market_cap = 52, refining_multiple = 4.5, standalone_ebitda = 5, standalone_net_debt = 2</t>
  </si>
  <si>
    <t>bull</t>
  </si>
  <si>
    <t>mplx_holdco_discount = 0.05, mplx_market_cap = 68, refining_multiple = 5.8, standalone_ebitda = 8.5, standalone_net_debt = -2</t>
  </si>
  <si>
    <t>Claim</t>
  </si>
  <si>
    <t>URL</t>
  </si>
  <si>
    <t>Accessed</t>
  </si>
  <si>
    <t>MPC Q2 2026 reported $6.655B of R&amp;M adjusted EBITDA, $258M of Renewable Diesel adjusted EBITDA, $7.768B of consolidated cash, $7.176B of MPC debt, and 283M shares outstanding at June 30.</t>
  </si>
  <si>
    <t>https://www.sec.gov/Archives/edgar/data/1510295/000151029526000060/mpcq22026earningsrelease.htm</t>
  </si>
  <si>
    <t>MPC Q2 2026 reported $24.84 per barrel of R&amp;M adjusted EBITDA, 94% crude capacity utilization, $2.8B of quarterly capital returns, and $6.1B of remaining repurchase authorization.</t>
  </si>
  <si>
    <t>MPC Q2 call reported $8.5B of adjusted EBITDA, roughly $6.7B of R&amp;M adjusted EBITDA, 112% second-quarter margin capture, and a constructive refining macro through 2027.</t>
  </si>
  <si>
    <t>https://modeledge.ai/company/MPC/Transcript/27bffdad1589506e3f5478e6995c3085</t>
  </si>
  <si>
    <t>MPLX Q2 call reported $1.8B of adjusted EBITDA, a $2.9B 2026 growth capital outlook, mid-single-digit 2026 EBITDA growth, and targeted 12.5% annual distribution growth in 2026 and 2027.</t>
  </si>
  <si>
    <t>https://modeledge.ai/company/MPLX/Transcript/0b5f75a67416ebb67cf9f1f1deb30eee</t>
  </si>
  <si>
    <t>IEA July 2026 data showed global refinery runs remained 6 mb/d below the prior year and Middle East export refineries had not yet restarted, supporting a medium-term crack-spread premium.</t>
  </si>
  <si>
    <t>https://www.iea.org/reports/oil-market-report-July-2026</t>
  </si>
  <si>
    <t>EIA reported that U.S. refining capacity declined in 2025, including a 5% reduction in West Coast capacity from the Phillips 66 Los Angeles closure.</t>
  </si>
  <si>
    <t>https://www.eia.gov/todayinenergy/detail.php?id=67807</t>
  </si>
  <si>
    <t>Modeledge market data showed MPC at $298.20 and MPLX public equity value of approximately $59.717B as of August 7, 2026.</t>
  </si>
  <si>
    <t>https://modeledge.ai/company/MPC</t>
  </si>
  <si>
    <t>Modeledge market data showed MPLX at $58.85 per unit and public equity value of approximately $59.717B as of August 7, 2026.</t>
  </si>
  <si>
    <t>https://modeledge.ai/company/MPLX</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</si>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</sst>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0.0"/>
    <numFmt numFmtId="167"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298.2</v>
      </c>
    </row>
    <row r="8">
      <c r="A8" s="5" t="s">
        <v>6</v>
      </c>
      <c r="B8" s="7">
        <v>0.1</v>
      </c>
    </row>
    <row r="9">
      <c r="A9" s="5" t="s">
        <v>7</v>
      </c>
      <c r="B9" s="6">
        <v>59.7169</v>
      </c>
    </row>
    <row r="10">
      <c r="A10" s="5" t="s">
        <v>8</v>
      </c>
      <c r="B10" s="7">
        <v>0.64</v>
      </c>
    </row>
    <row r="11">
      <c r="A11" s="5" t="s">
        <v>9</v>
      </c>
      <c r="B11" s="8">
        <v>5</v>
      </c>
    </row>
    <row r="12">
      <c r="A12" s="5" t="s">
        <v>10</v>
      </c>
      <c r="B12" s="9">
        <v>283</v>
      </c>
    </row>
    <row r="13">
      <c r="A13" s="5" t="s">
        <v>11</v>
      </c>
      <c r="B13" s="6">
        <v>6.5</v>
      </c>
    </row>
    <row r="14">
      <c r="A14" s="5" t="s">
        <v>12</v>
      </c>
      <c r="B14" s="6">
        <v>0.439</v>
      </c>
    </row>
    <row r="15">
      <c r="A15" s="4" t="s">
        <v>13</v>
      </c>
    </row>
    <row r="16">
      <c r="A16" s="5" t="s">
        <v>14</v>
      </c>
      <c r="B16" t="str">
        <f>((Model!$B$9*Model!$B$10)*(1-Model!$B$8))</f>
      </c>
    </row>
    <row r="17">
      <c r="A17" s="5" t="s">
        <v>15</v>
      </c>
      <c r="B17" t="str">
        <f>(Model!$B$13*Model!$B$11)</f>
      </c>
    </row>
    <row r="18">
      <c r="A18" s="5" t="s">
        <v>16</v>
      </c>
      <c r="B18" t="str">
        <f>((Model!$B$17-Model!$B$14)+Model!$B$16)</f>
      </c>
    </row>
    <row r="19">
      <c r="A19" s="5" t="s">
        <v>17</v>
      </c>
      <c r="B19" t="str">
        <f>((Model!$B$18*1000)/Model!$B$12)</f>
      </c>
    </row>
    <row r="20">
      <c r="A20" s="5" t="s">
        <v>18</v>
      </c>
      <c r="B20" t="str">
        <f>((Model!$B$19/Model!$B$7)-1)</f>
      </c>
    </row>
    <row r="21">
      <c r="A21" s="4" t="s">
        <v>19</v>
      </c>
    </row>
    <row r="22">
      <c r="A22" s="5" t="s">
        <v>20</v>
      </c>
      <c r="B22" s="6" t="str">
        <f>Model!$B$17</f>
      </c>
    </row>
    <row r="23">
      <c r="A23" s="5" t="s">
        <v>21</v>
      </c>
      <c r="B23" s="6" t="str">
        <f>Model!$B$16</f>
      </c>
    </row>
    <row r="24">
      <c r="A24" s="5" t="s">
        <v>22</v>
      </c>
      <c r="B24" s="6" t="str">
        <f>Model!$B$18</f>
      </c>
    </row>
    <row r="25">
      <c r="A25" s="5" t="s">
        <v>23</v>
      </c>
      <c r="B25" s="6" t="str">
        <f>Model!$B$19</f>
      </c>
    </row>
    <row r="26">
      <c r="A26" s="5" t="s">
        <v>24</v>
      </c>
      <c r="B26" s="7" t="str">
        <f>Model!$B$20</f>
      </c>
    </row>
    <row r="28">
      <c r="A28" s="4" t="s">
        <v>25</v>
      </c>
    </row>
    <row r="29">
      <c r="B29" s="3" t="s">
        <v>3</v>
      </c>
    </row>
    <row r="30">
      <c r="A30" s="5" t="s">
        <v>26</v>
      </c>
      <c r="B30" s="6" t="str">
        <f>Model!$B$13</f>
      </c>
    </row>
    <row r="31">
      <c r="A31" s="5" t="s">
        <v>27</v>
      </c>
      <c r="B31" s="8" t="str">
        <f>Model!$B$11</f>
      </c>
    </row>
    <row r="32">
      <c r="A32" s="5" t="s">
        <v>28</v>
      </c>
      <c r="B32" s="6" t="str">
        <f>Model!$B$17</f>
      </c>
    </row>
    <row r="33">
      <c r="A33" s="5" t="s">
        <v>29</v>
      </c>
      <c r="B33" s="6" t="str">
        <f>Model!$B$16</f>
      </c>
    </row>
    <row r="34">
      <c r="A34" s="5" t="s">
        <v>30</v>
      </c>
      <c r="B34" s="6" t="str">
        <f>Model!$B$14</f>
      </c>
    </row>
    <row r="35">
      <c r="A35" s="5" t="s">
        <v>31</v>
      </c>
      <c r="B35" s="6" t="str">
        <f>Model!$B$18</f>
      </c>
    </row>
    <row r="36">
      <c r="A36" s="5" t="s">
        <v>32</v>
      </c>
      <c r="B36" s="9" t="str">
        <f>Model!$B$12</f>
      </c>
    </row>
    <row r="37">
      <c r="A37" s="5" t="s">
        <v>33</v>
      </c>
      <c r="B37" s="6" t="str">
        <f>Model!$B$19</f>
      </c>
    </row>
    <row r="39">
      <c r="A39" s="4" t="s">
        <v>34</v>
      </c>
    </row>
    <row r="40">
      <c r="A40" s="5" t="s">
        <v>35</v>
      </c>
      <c r="B40" t="s">
        <v>36</v>
      </c>
    </row>
    <row r="41">
      <c r="A41" s="5" t="s">
        <v>37</v>
      </c>
      <c r="B41" t="s">
        <v>38</v>
      </c>
    </row>
    <row r="42">
      <c r="A42" s="5" t="s">
        <v>39</v>
      </c>
      <c r="B42" t="s">
        <v>40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41</v>
      </c>
      <c r="B1" s="4" t="s">
        <v>42</v>
      </c>
      <c r="C1" s="4" t="s">
        <v>43</v>
      </c>
    </row>
    <row r="2">
      <c r="A2" t="s">
        <v>44</v>
      </c>
      <c r="B2" t="s">
        <v>45</v>
      </c>
      <c r="C2" t="s">
        <v>36</v>
      </c>
    </row>
    <row r="3">
      <c r="A3" t="s">
        <v>46</v>
      </c>
      <c r="B3" t="s">
        <v>45</v>
      </c>
      <c r="C3" t="s">
        <v>36</v>
      </c>
    </row>
    <row r="4">
      <c r="A4" t="s">
        <v>47</v>
      </c>
      <c r="B4" t="s">
        <v>48</v>
      </c>
      <c r="C4" t="s">
        <v>36</v>
      </c>
    </row>
    <row r="5">
      <c r="A5" t="s">
        <v>49</v>
      </c>
      <c r="B5" t="s">
        <v>50</v>
      </c>
      <c r="C5" t="s">
        <v>36</v>
      </c>
    </row>
    <row r="6">
      <c r="A6" t="s">
        <v>51</v>
      </c>
      <c r="B6" t="s">
        <v>52</v>
      </c>
      <c r="C6" t="s">
        <v>36</v>
      </c>
    </row>
    <row r="7">
      <c r="A7" t="s">
        <v>53</v>
      </c>
      <c r="B7" t="s">
        <v>54</v>
      </c>
      <c r="C7" t="s">
        <v>36</v>
      </c>
    </row>
    <row r="8">
      <c r="A8" t="s">
        <v>55</v>
      </c>
      <c r="B8" t="s">
        <v>56</v>
      </c>
      <c r="C8" t="s">
        <v>36</v>
      </c>
    </row>
    <row r="9">
      <c r="A9" t="s">
        <v>57</v>
      </c>
      <c r="B9" t="s">
        <v>58</v>
      </c>
      <c r="C9" t="s">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