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h2_2025_sales">Model!$B$20</definedName>
    <definedName name="current_enterprise_value">Model!$B$35</definedName>
    <definedName name="current_ev_to_estimated_ebitda">Model!$B$37</definedName>
    <definedName name="cash">Model!$B$7</definedName>
    <definedName name="total_debt">Model!$B$12</definedName>
    <definedName name="q2_2026_gross_margin">Model!$B$24</definedName>
    <definedName name="q2_2026_sales">Model!$B$25</definedName>
    <definedName name="q2_2026_adjusted_ebitda_margin">Model!$B$33</definedName>
    <definedName name="revenue_2026">Model!$B$11</definedName>
    <definedName name="fy2025_sales">Model!$B$15</definedName>
    <definedName name="h1_2026_gross_margin">Model!$B$17</definedName>
    <definedName name="current_price">Model!$B$8</definedName>
    <definedName name="ev_ebitda_multiple">Model!$B$10</definedName>
    <definedName name="h1_2026_sales">Model!$B$19</definedName>
    <definedName name="q2_2026_adjusted_ebitda">Model!$B$23</definedName>
    <definedName name="adjusted_ebitda">Model!$B$27</definedName>
    <definedName name="q1_2026_adjusted_ebitda_margin">Model!$B$32</definedName>
    <definedName name="diluted_shares">Model!$B$9</definedName>
    <definedName name="fy2025_adjusted_ebitda">Model!$B$14</definedName>
    <definedName name="net_debt">Model!$B$31</definedName>
    <definedName name="equity_value">Model!$B$36</definedName>
    <definedName name="fair_value_calc">Model!$B$38</definedName>
    <definedName name="upside_calc">Model!$B$39</definedName>
    <definedName name="adj_ebitda_margin">Model!$B$6</definedName>
    <definedName name="h1_2026_operating_cash_flow">Model!$B$18</definedName>
    <definedName name="q1_2026_adjusted_ebitda">Model!$B$21</definedName>
    <definedName name="q1_2026_sales">Model!$B$22</definedName>
    <definedName name="current_market_cap">Model!$B$28</definedName>
    <definedName name="fy2025_adjusted_ebitda_margin">Model!$B$29</definedName>
    <definedName name="h1_2026_adjusted_ebitda_margin">Model!$B$30</definedName>
    <definedName name="enterprise_value">Model!$B$34</definedName>
    <definedName name="h1_2026_adjusted_ebitda">Model!$B$16</definedName>
  </definedNames>
  <calcPr calcId="122211" fullCalcOnLoad="true"/>
</workbook>
</file>

<file path=xl/sharedStrings.xml><?xml version="1.0" encoding="utf-8"?>
<sst xmlns="http://schemas.openxmlformats.org/spreadsheetml/2006/main" count="100" uniqueCount="100">
  <si>
    <t>Power Solutions International 2026 EV/EBITDA valuation</t>
  </si>
  <si>
    <t>2026 EV/EBITDA valuation refreshed after reviewing PSIX's Q2 2026 10-Q, earnings release, and call transcript. Revenue is anchored to first-half actual sales plus second-half sales approximately in line with second-half 2025. The margin assumption gives credit to the 17.6% Q2 adjusted EBITDA margin while respecting management's cautions on Wisconsin ramp costs, product mix, oil-and-gas softness, and shipment timing. Q2 reported cash, debt, and diluted shares replace prior anchors; the multiple remains below hypergrowth levels.</t>
  </si>
  <si>
    <t>As of 2026-10-22  ·  Currency: USD  ·  https://modeledge.ai/model/fm_051dd273a05a82b87ff768b91fce81bc</t>
  </si>
  <si>
    <t>Inputs</t>
  </si>
  <si>
    <t>2026E adjusted EBITDA margin</t>
  </si>
  <si>
    <t>Cash and equivalents ($M)</t>
  </si>
  <si>
    <t>Current PSIX share price</t>
  </si>
  <si>
    <t>Diluted shares (M)</t>
  </si>
  <si>
    <t>EV/EBITDA multiple</t>
  </si>
  <si>
    <t>2026E sales ($M)</t>
  </si>
  <si>
    <t>Debt and finance leases ($M)</t>
  </si>
  <si>
    <t>Constants</t>
  </si>
  <si>
    <t>fy2025_adjusted_ebitda</t>
  </si>
  <si>
    <t>fy2025_sales</t>
  </si>
  <si>
    <t>h1_2026_adjusted_ebitda</t>
  </si>
  <si>
    <t>h1_2026_gross_margin</t>
  </si>
  <si>
    <t>h1_2026_operating_cash_flow</t>
  </si>
  <si>
    <t>h1_2026_sales</t>
  </si>
  <si>
    <t>h2_2025_sales</t>
  </si>
  <si>
    <t>q1_2026_adjusted_ebitda</t>
  </si>
  <si>
    <t>q1_2026_sales</t>
  </si>
  <si>
    <t>q2_2026_adjusted_ebitda</t>
  </si>
  <si>
    <t>q2_2026_gross_margin</t>
  </si>
  <si>
    <t>q2_2026_sales</t>
  </si>
  <si>
    <t>Calculations</t>
  </si>
  <si>
    <t>adjusted_ebitda</t>
  </si>
  <si>
    <t>current_market_cap</t>
  </si>
  <si>
    <t>fy2025_adjusted_ebitda_margin</t>
  </si>
  <si>
    <t>h1_2026_adjusted_ebitda_margin</t>
  </si>
  <si>
    <t>net_debt</t>
  </si>
  <si>
    <t>q1_2026_adjusted_ebitda_margin</t>
  </si>
  <si>
    <t>q2_2026_adjusted_ebitda_margin</t>
  </si>
  <si>
    <t>enterprise_value</t>
  </si>
  <si>
    <t>current_enterprise_value</t>
  </si>
  <si>
    <t>equity_value</t>
  </si>
  <si>
    <t>current_ev_to_estimated_ebitda</t>
  </si>
  <si>
    <t>fair_value_calc</t>
  </si>
  <si>
    <t>upside_calc</t>
  </si>
  <si>
    <t>Outputs</t>
  </si>
  <si>
    <t>Fair value per share</t>
  </si>
  <si>
    <t>Upside / downside</t>
  </si>
  <si>
    <t>2026E adjusted EBITDA</t>
  </si>
  <si>
    <t>Implied enterprise value</t>
  </si>
  <si>
    <t>Net debt</t>
  </si>
  <si>
    <t>Implied equity value</t>
  </si>
  <si>
    <t>Scenarios (reference)</t>
  </si>
  <si>
    <t>base</t>
  </si>
  <si>
    <t/>
  </si>
  <si>
    <t>bear</t>
  </si>
  <si>
    <t>adj_ebitda_margin = 0.12, ev_ebitda_multiple = 7, revenue_2026 = 630</t>
  </si>
  <si>
    <t>bull</t>
  </si>
  <si>
    <t>adj_ebitda_margin = 0.17, ev_ebitda_multiple = 10, revenue_2026 = 720</t>
  </si>
  <si>
    <t>Claim</t>
  </si>
  <si>
    <t>URL</t>
  </si>
  <si>
    <t>Accessed</t>
  </si>
  <si>
    <t>October 22: investigated -9.03% daily move through indexed issuer activity, release discovery and web searches. No newly verified quantified issuer change supports altering the existing operating assumptions. Preserve methodology and financial anchors; update regular-session reference price and market-relative outputs. Exact company-specific price attribution remains unconfirmed.</t>
  </si>
  <si>
    <t>2026-10-22</t>
  </si>
  <si>
    <t>Regular-session reference $47.17 retrieved 2026-10-22T15:22:04.360675-06:00. Quote updates alone do not change operating assumptions.</t>
  </si>
  <si>
    <t>October 21: investigated +7.06% to $51.85. No fresh quantified issuer catalyst verified; earnings remain scheduled November 5. Retain $676M revenue, 15.5% EBITDA margin and 8.5x. The known $220M facility is capacity, not cash drawn; complete debt/cash/fees bridge and legacy P/E-monitoring conflict remain open.</t>
  </si>
  <si>
    <t>https://investors.psiengines.com/press-releases</t>
  </si>
  <si>
    <t>2026-10-21</t>
  </si>
  <si>
    <t>October 19 Model Edge reference PSIX price $49.03; provider/refresh timestamp 2026-10-19T15:24:42.775087-06:00. Retrieval timestamps are not trade timestamps or asserted official closing prints. Financial anchors retain their separately disclosed dates.</t>
  </si>
  <si>
    <t>2026-10-19</t>
  </si>
  <si>
    <t>October 19, 2026: Investigated the 6.43% rise. Targeted filing/transcript and web searches found no newly verified quantified operating catalyst; November 5 earnings timing and the previously disclosed $220M credit facility are not new earnings or cash. Preserve $676M revenue, 15.5% adjusted EBITDA margin and 8.5x; refresh price only.</t>
  </si>
  <si>
    <t>https://modeledge.ai/company/PSIX</t>
  </si>
  <si>
    <t>October 16 Model Edge regular-session PSIX reference $46.07, refreshed 2026-10-16T15:05:07.231661-06:00. Retrieval time is not trade time. Scope and separate financial-anchor changes are described in refresh context.</t>
  </si>
  <si>
    <t>2026-10-16</t>
  </si>
  <si>
    <t>October 15 Model Edge regular-session PSIX reference $50.62, refreshed 2026-10-15T15:04:35.92758-06:00. Retrieval time is not trade time. Scope and separate financial-anchor changes are described in refresh context.</t>
  </si>
  <si>
    <t>2026-10-15</t>
  </si>
  <si>
    <t>October 14 Model Edge regular-session reference PSIX price $46.605, refreshed 2026-10-14T14:58:22.490591-06:00. Price refresh changes market-relative outputs; separate evidence/relative-method changes are described below.</t>
  </si>
  <si>
    <t>2026-10-14</t>
  </si>
  <si>
    <t>October 13 Model Edge regular-session reference PSIX price $53.14, refreshed 2026-10-13T15:02:11.103752-06:00. Price refresh changes market-relative outputs; separate evidence/relative-method changes are described below.</t>
  </si>
  <si>
    <t>2026-10-13</t>
  </si>
  <si>
    <t>Issuer confirms November 5 Q3 results/call; no fresh guidance.</t>
  </si>
  <si>
    <t>https://investors.psiengines.com/news-releases/news-release-details/power-solutions-international-sets-date-third-quarter-2026</t>
  </si>
  <si>
    <t>October 8 Model Edge reference PSIX price $48.5, refreshed 2026-10-08T15:00:48.834204-06:00. Market-relative outputs use this quote; intrinsic assumptions only change on evidence.</t>
  </si>
  <si>
    <t>2026-10-08</t>
  </si>
  <si>
    <t>October 7 Model Edge reference PSIX quote $51.63, refreshed 2026-10-07T15:03:00.707654-06:00. Market-relative outputs use this price; valuation changes are separately explained.</t>
  </si>
  <si>
    <t>2026-10-07</t>
  </si>
  <si>
    <t>October 7 price +7.72%. No new quantified issuer catalyst found in latest filings/releases or web search. Existing September30 $220M facility is capacity, with $35M actual draw and $15M repayment already known; do not add gross capacity as cash. Keep revenue676M,15.5%EBITDAmargin,8.5x and existing balance-sheet basis; $38.490075 unchanged.</t>
  </si>
  <si>
    <t>October 6 Model Edge reference PSIX quote $47.93, refreshed 2026-10-06T15:02:51.19658-06:00. Price changes refresh market-relative outputs; evidence-supported valuation changes are separately described.</t>
  </si>
  <si>
    <t>2026-10-06</t>
  </si>
  <si>
    <t>October 6: price rose 6.82% to $47.93. Company-specific filing/press discovery and news searches did not verify a fresh company-specific catalyst or changed operating guidance. The September 30 revolver expansion was already reviewed and is borrowing capacity, not all new cash. Retain $676M forward revenue, 15.5% EBITDA margin, 8.5x EV/EBITDA and existing June balance-sheet/share anchors. User growth, margin and working-capital monitors require the next quarterly evidence; a daily quote is insufficient to rewrite them.</t>
  </si>
  <si>
    <t>https://psiengines.gcs-web.com/press-releases</t>
  </si>
  <si>
    <t>September 30 Modeledge reference PSIX price $45.97, refreshed 2026-09-30T15:27:35.823908-06:00. This quote refresh changes market-relative outputs; any intrinsic effects are separately explained. For USAU only, the existing financing-price formula mechanically links valuation to price.</t>
  </si>
  <si>
    <t>2026-09-30</t>
  </si>
  <si>
    <t>September 30 8-K and release confirm a $220M committed revolving facility to September 2029, replacing $135M capacity. SOFR spread falls 2.60% to 1.80%; $35M was borrowed and $15M old principal plus about $0.1M interest/fees repaid. Do not book $220M as cash or debt. September settlement balances cannot be reconciled completely to June anchors without interim cash/debt movements and other fees. Preserve June-based debt/cash and intrinsic value; record better liquidity and covenant/control conditions without inventing a live balance sheet.</t>
  </si>
  <si>
    <t>https://modeledge.ai/company/PSIX/filing/8-K/0001193125-26-408371</t>
  </si>
  <si>
    <t>Reviewed August Forms 3/4 in the complete retrieved window: CEO award is 5,867 phantom units settled only in cash over 2027-2029. Do not add them as common shares. No new operating guidance or debt evidence in reviewed sources.</t>
  </si>
  <si>
    <t>2026-09-14</t>
  </si>
  <si>
    <t>September 14 Modeledge reference PSIX share price $39.46 retrieved after the regular U.S. close. Quote updates affect market-relative outputs; forecast changes, if any, are separately identified.</t>
  </si>
  <si>
    <t>Q2 2026 10-Q reported net sales of $152.544M, H1 sales of $281.136M, Q2 gross margin of 27.1%, diluted shares of 23.072M, cash of $70.062M, and debt components totaling about $72.649M.</t>
  </si>
  <si>
    <t>https://investors.psiengines.com/node/13896/html</t>
  </si>
  <si>
    <t>2026-08-12</t>
  </si>
  <si>
    <t>Q2 2026 release said H2 sales are expected to exceed H1 and be approximately in line with H2 2025, with strong data-center demand but continued shipment timing, throughput, supply-chain, oil-and-gas, and Wisconsin ramp-cost variability.</t>
  </si>
  <si>
    <t>https://investors.psiengines.com/news-releases/news-release-details/power-solutions-international-announces-second-quarter-2026</t>
  </si>
  <si>
    <t>Q2 call commentary discussed Wisconsin operational improvement, ongoing oil-and-gas softness, strong 2026 data-center demand, work to secure 2027 orders, and a longer-term gross margin goal in the 25% range.</t>
  </si>
  <si>
    <t>https://stockanalysis.com/stocks/psix/transcripts/665991-q2-2026/</t>
  </si>
  <si>
    <t>Regular-session reference $51.85 at retrieval time 2026-10-21T15:04:37.142149-06:00. Market quote evidence only.</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</si>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</sst>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0%"/>
    <numFmt numFmtId="165" formatCode="&quot;$&quot;#,##0.00"/>
    <numFmt numFmtId="166" formatCode="&quot;$&quot;0.00"/>
    <numFmt numFmtId="167" formatCode="#,##0.000"/>
    <numFmt numFmtId="168" formatCode="0.00"/>
    <numFmt numFmtId="169"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0.155</v>
      </c>
    </row>
    <row r="7">
      <c r="A7" s="4" t="s">
        <v>5</v>
      </c>
      <c r="B7" s="6">
        <v>70.062</v>
      </c>
    </row>
    <row r="8">
      <c r="A8" s="4" t="s">
        <v>6</v>
      </c>
      <c r="B8" s="7">
        <v>47.17</v>
      </c>
    </row>
    <row r="9">
      <c r="A9" s="4" t="s">
        <v>7</v>
      </c>
      <c r="B9" s="8">
        <v>23.072</v>
      </c>
    </row>
    <row r="10">
      <c r="A10" s="4" t="s">
        <v>8</v>
      </c>
      <c r="B10" s="9">
        <v>8.5</v>
      </c>
    </row>
    <row r="11">
      <c r="A11" s="4" t="s">
        <v>9</v>
      </c>
      <c r="B11" s="6">
        <v>676</v>
      </c>
    </row>
    <row r="12">
      <c r="A12" s="4" t="s">
        <v>10</v>
      </c>
      <c r="B12" s="6">
        <v>72.649</v>
      </c>
    </row>
    <row r="13">
      <c r="A13" s="3" t="s">
        <v>11</v>
      </c>
    </row>
    <row r="14">
      <c r="A14" s="4" t="s">
        <v>12</v>
      </c>
      <c r="B14">
        <v>116.316</v>
      </c>
    </row>
    <row r="15">
      <c r="A15" s="4" t="s">
        <v>13</v>
      </c>
      <c r="B15">
        <v>722.405</v>
      </c>
    </row>
    <row r="16">
      <c r="A16" s="4" t="s">
        <v>14</v>
      </c>
      <c r="B16">
        <v>40.708</v>
      </c>
    </row>
    <row r="17">
      <c r="A17" s="4" t="s">
        <v>15</v>
      </c>
      <c r="B17">
        <v>0.252</v>
      </c>
    </row>
    <row r="18">
      <c r="A18" s="4" t="s">
        <v>16</v>
      </c>
      <c r="B18">
        <v>75.724</v>
      </c>
    </row>
    <row r="19">
      <c r="A19" s="4" t="s">
        <v>17</v>
      </c>
      <c r="B19">
        <v>281.136</v>
      </c>
    </row>
    <row r="20">
      <c r="A20" s="4" t="s">
        <v>18</v>
      </c>
      <c r="B20">
        <v>395.052</v>
      </c>
    </row>
    <row r="21">
      <c r="A21" s="4" t="s">
        <v>19</v>
      </c>
      <c r="B21">
        <v>13.875</v>
      </c>
    </row>
    <row r="22">
      <c r="A22" s="4" t="s">
        <v>20</v>
      </c>
      <c r="B22">
        <v>128.592</v>
      </c>
    </row>
    <row r="23">
      <c r="A23" s="4" t="s">
        <v>21</v>
      </c>
      <c r="B23">
        <v>26.833</v>
      </c>
    </row>
    <row r="24">
      <c r="A24" s="4" t="s">
        <v>22</v>
      </c>
      <c r="B24">
        <v>0.271</v>
      </c>
    </row>
    <row r="25">
      <c r="A25" s="4" t="s">
        <v>23</v>
      </c>
      <c r="B25">
        <v>152.544</v>
      </c>
    </row>
    <row r="26">
      <c r="A26" s="3" t="s">
        <v>24</v>
      </c>
    </row>
    <row r="27">
      <c r="A27" s="4" t="s">
        <v>25</v>
      </c>
      <c r="B27" t="str">
        <f>(Model!$B$11*Model!$B$6)</f>
      </c>
    </row>
    <row r="28">
      <c r="A28" s="4" t="s">
        <v>26</v>
      </c>
      <c r="B28" t="str">
        <f>(Model!$B$8*Model!$B$9)</f>
      </c>
    </row>
    <row r="29">
      <c r="A29" s="4" t="s">
        <v>27</v>
      </c>
      <c r="B29" t="str">
        <f>(Model!$B$14/Model!$B$15)</f>
      </c>
    </row>
    <row r="30">
      <c r="A30" s="4" t="s">
        <v>28</v>
      </c>
      <c r="B30" t="str">
        <f>(Model!$B$16/Model!$B$19)</f>
      </c>
    </row>
    <row r="31">
      <c r="A31" s="4" t="s">
        <v>29</v>
      </c>
      <c r="B31" t="str">
        <f>(Model!$B$12-Model!$B$7)</f>
      </c>
    </row>
    <row r="32">
      <c r="A32" s="4" t="s">
        <v>30</v>
      </c>
      <c r="B32" t="str">
        <f>(Model!$B$21/Model!$B$22)</f>
      </c>
    </row>
    <row r="33">
      <c r="A33" s="4" t="s">
        <v>31</v>
      </c>
      <c r="B33" t="str">
        <f>(Model!$B$23/Model!$B$25)</f>
      </c>
    </row>
    <row r="34">
      <c r="A34" s="4" t="s">
        <v>32</v>
      </c>
      <c r="B34" t="str">
        <f>(Model!$B$27*Model!$B$10)</f>
      </c>
    </row>
    <row r="35">
      <c r="A35" s="4" t="s">
        <v>33</v>
      </c>
      <c r="B35" t="str">
        <f>(Model!$B$28+Model!$B$31)</f>
      </c>
    </row>
    <row r="36">
      <c r="A36" s="4" t="s">
        <v>34</v>
      </c>
      <c r="B36" t="str">
        <f>(Model!$B$34-Model!$B$31)</f>
      </c>
    </row>
    <row r="37">
      <c r="A37" s="4" t="s">
        <v>35</v>
      </c>
      <c r="B37" t="str">
        <f>(Model!$B$35/Model!$B$27)</f>
      </c>
    </row>
    <row r="38">
      <c r="A38" s="4" t="s">
        <v>36</v>
      </c>
      <c r="B38" t="str">
        <f>(Model!$B$36/Model!$B$9)</f>
      </c>
    </row>
    <row r="39">
      <c r="A39" s="4" t="s">
        <v>37</v>
      </c>
      <c r="B39" t="str">
        <f>((Model!$B$38/Model!$B$8)-1)</f>
      </c>
    </row>
    <row r="40">
      <c r="A40" s="3" t="s">
        <v>38</v>
      </c>
    </row>
    <row r="41">
      <c r="A41" s="4" t="s">
        <v>39</v>
      </c>
      <c r="B41" s="7" t="str">
        <f>Model!$B$38</f>
      </c>
    </row>
    <row r="42">
      <c r="A42" s="4" t="s">
        <v>40</v>
      </c>
      <c r="B42" s="5" t="str">
        <f>Model!$B$39</f>
      </c>
    </row>
    <row r="43">
      <c r="A43" s="4" t="s">
        <v>41</v>
      </c>
      <c r="B43" s="10" t="str">
        <f>Model!$B$27</f>
      </c>
    </row>
    <row r="44">
      <c r="A44" s="4" t="s">
        <v>42</v>
      </c>
      <c r="B44" s="10" t="str">
        <f>Model!$B$34</f>
      </c>
    </row>
    <row r="45">
      <c r="A45" s="4" t="s">
        <v>43</v>
      </c>
      <c r="B45" s="10" t="str">
        <f>Model!$B$31</f>
      </c>
    </row>
    <row r="46">
      <c r="A46" s="4" t="s">
        <v>44</v>
      </c>
      <c r="B46" s="10" t="str">
        <f>Model!$B$36</f>
      </c>
    </row>
    <row r="48">
      <c r="A48" s="3" t="s">
        <v>45</v>
      </c>
    </row>
    <row r="49">
      <c r="A49" s="4" t="s">
        <v>46</v>
      </c>
      <c r="B49" t="s">
        <v>47</v>
      </c>
    </row>
    <row r="50">
      <c r="A50" s="4" t="s">
        <v>48</v>
      </c>
      <c r="B50" t="s">
        <v>49</v>
      </c>
    </row>
    <row r="51">
      <c r="A51" s="4" t="s">
        <v>50</v>
      </c>
      <c r="B51" t="s">
        <v>51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52</v>
      </c>
      <c r="B1" s="3" t="s">
        <v>53</v>
      </c>
      <c r="C1" s="3" t="s">
        <v>54</v>
      </c>
    </row>
    <row r="2">
      <c r="A2" t="s">
        <v>55</v>
      </c>
      <c r="B2" t="s">
        <v>47</v>
      </c>
      <c r="C2" t="s">
        <v>56</v>
      </c>
    </row>
    <row r="3">
      <c r="A3" t="s">
        <v>57</v>
      </c>
      <c r="B3" t="s">
        <v>47</v>
      </c>
      <c r="C3" t="s">
        <v>56</v>
      </c>
    </row>
    <row r="4">
      <c r="A4" t="s">
        <v>58</v>
      </c>
      <c r="B4" t="s">
        <v>59</v>
      </c>
      <c r="C4" t="s">
        <v>60</v>
      </c>
    </row>
    <row r="5">
      <c r="A5" t="s">
        <v>61</v>
      </c>
      <c r="B5" t="s">
        <v>47</v>
      </c>
      <c r="C5" t="s">
        <v>62</v>
      </c>
    </row>
    <row r="6">
      <c r="A6" t="s">
        <v>63</v>
      </c>
      <c r="B6" t="s">
        <v>64</v>
      </c>
      <c r="C6" t="s">
        <v>62</v>
      </c>
    </row>
    <row r="7">
      <c r="A7" t="s">
        <v>65</v>
      </c>
      <c r="B7" t="s">
        <v>47</v>
      </c>
      <c r="C7" t="s">
        <v>66</v>
      </c>
    </row>
    <row r="8">
      <c r="A8" t="s">
        <v>67</v>
      </c>
      <c r="B8" t="s">
        <v>47</v>
      </c>
      <c r="C8" t="s">
        <v>68</v>
      </c>
    </row>
    <row r="9">
      <c r="A9" t="s">
        <v>69</v>
      </c>
      <c r="B9" t="s">
        <v>64</v>
      </c>
      <c r="C9" t="s">
        <v>70</v>
      </c>
    </row>
    <row r="10">
      <c r="A10" t="s">
        <v>71</v>
      </c>
      <c r="B10" t="s">
        <v>64</v>
      </c>
      <c r="C10" t="s">
        <v>72</v>
      </c>
    </row>
    <row r="11">
      <c r="A11" t="s">
        <v>73</v>
      </c>
      <c r="B11" t="s">
        <v>74</v>
      </c>
      <c r="C11" t="s">
        <v>72</v>
      </c>
    </row>
    <row r="12">
      <c r="A12" t="s">
        <v>75</v>
      </c>
      <c r="B12" t="s">
        <v>47</v>
      </c>
      <c r="C12" t="s">
        <v>76</v>
      </c>
    </row>
    <row r="13">
      <c r="A13" t="s">
        <v>77</v>
      </c>
      <c r="B13" t="s">
        <v>47</v>
      </c>
      <c r="C13" t="s">
        <v>78</v>
      </c>
    </row>
    <row r="14">
      <c r="A14" t="s">
        <v>79</v>
      </c>
      <c r="B14" t="s">
        <v>64</v>
      </c>
      <c r="C14" t="s">
        <v>78</v>
      </c>
    </row>
    <row r="15">
      <c r="A15" t="s">
        <v>80</v>
      </c>
      <c r="B15" t="s">
        <v>47</v>
      </c>
      <c r="C15" t="s">
        <v>81</v>
      </c>
    </row>
    <row r="16">
      <c r="A16" t="s">
        <v>82</v>
      </c>
      <c r="B16" t="s">
        <v>83</v>
      </c>
      <c r="C16" t="s">
        <v>81</v>
      </c>
    </row>
    <row r="17">
      <c r="A17" t="s">
        <v>84</v>
      </c>
      <c r="B17" t="s">
        <v>47</v>
      </c>
      <c r="C17" t="s">
        <v>85</v>
      </c>
    </row>
    <row r="18">
      <c r="A18" t="s">
        <v>86</v>
      </c>
      <c r="B18" t="s">
        <v>87</v>
      </c>
      <c r="C18" t="s">
        <v>85</v>
      </c>
    </row>
    <row r="19">
      <c r="A19" t="s">
        <v>88</v>
      </c>
      <c r="B19" t="s">
        <v>47</v>
      </c>
      <c r="C19" t="s">
        <v>89</v>
      </c>
    </row>
    <row r="20">
      <c r="A20" t="s">
        <v>90</v>
      </c>
      <c r="B20" t="s">
        <v>47</v>
      </c>
      <c r="C20" t="s">
        <v>89</v>
      </c>
    </row>
    <row r="21">
      <c r="A21" t="s">
        <v>91</v>
      </c>
      <c r="B21" t="s">
        <v>92</v>
      </c>
      <c r="C21" t="s">
        <v>93</v>
      </c>
    </row>
    <row r="22">
      <c r="A22" t="s">
        <v>94</v>
      </c>
      <c r="B22" t="s">
        <v>95</v>
      </c>
      <c r="C22" t="s">
        <v>93</v>
      </c>
    </row>
    <row r="23">
      <c r="A23" t="s">
        <v>96</v>
      </c>
      <c r="B23" t="s">
        <v>97</v>
      </c>
      <c r="C23" t="s">
        <v>93</v>
      </c>
    </row>
    <row r="24">
      <c r="A24" t="s">
        <v>98</v>
      </c>
      <c r="B24" t="s">
        <v>47</v>
      </c>
      <c r="C24"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