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parks_ev_b">Model!$B$29</definedName>
    <definedName name="sotp_equity_value_b">Model!$B$35</definedName>
    <definedName name="residential_ebitda_b">Model!$B$17</definedName>
    <definedName name="sustainable_buybacks_b">Model!$B$20</definedName>
    <definedName name="target_fcf_yield">Model!$B$21</definedName>
    <definedName name="market_cap_b">Model!$B$28</definedName>
    <definedName name="residential_ev_b">Model!$B$30</definedName>
    <definedName name="sotp_enterprise_value_b">Model!$B$33</definedName>
    <definedName name="net_debt_b">Model!$B$13</definedName>
    <definedName name="parks_ev_ebitda">Model!$B$16</definedName>
    <definedName name="capital_return_yield">Model!$B$34</definedName>
    <definedName name="fair_value_per_share">Model!$B$37</definedName>
    <definedName name="sotp_weight">Model!$B$19</definedName>
    <definedName name="upside_pct">Model!$B$38</definedName>
    <definedName name="annual_dividend_per_share">Model!$B$7</definedName>
    <definedName name="diluted_shares_m">Model!$B$11</definedName>
    <definedName name="parks_ebitda_b">Model!$B$15</definedName>
    <definedName name="buyback_yield">Model!$B$32</definedName>
    <definedName name="business_services_ebitda_b">Model!$B$8</definedName>
    <definedName name="b_to_m">Model!$B$23</definedName>
    <definedName name="business_services_ev_b">Model!$B$25</definedName>
    <definedName name="fcf_equity_value_b">Model!$B$27</definedName>
    <definedName name="fcf_value_per_share">Model!$B$31</definedName>
    <definedName name="media_studios_other_value_b">Model!$B$12</definedName>
    <definedName name="normalized_fcf_b">Model!$B$14</definedName>
    <definedName name="residential_ev_ebitda">Model!$B$18</definedName>
    <definedName name="sotp_value_per_share">Model!$B$36</definedName>
    <definedName name="business_services_ev_ebitda">Model!$B$9</definedName>
    <definedName name="current_price">Model!$B$10</definedName>
    <definedName name="dividend_yield">Model!$B$26</definedName>
  </definedNames>
  <calcPr calcId="122211" fullCalcOnLoad="true"/>
</workbook>
</file>

<file path=xl/sharedStrings.xml><?xml version="1.0" encoding="utf-8"?>
<sst xmlns="http://schemas.openxmlformats.org/spreadsheetml/2006/main" count="85" uniqueCount="85">
  <si>
    <t>CMCSA conservative SOTP and FCF Hawk valuation</t>
  </si>
  <si>
    <t xml:space="preserve">Conservative Comcast valuation based on the public bull thesis structure: value the connectivity cash engine, business services, and Universal theme parks separately, then cross-check against normalized free cash flow. The base case deliberately sits below the tweet's $30-$38 SOTP range by using lower cable multiples, a modest media/studios value, normalized FCF rather than tax-aided 2025 reported FCF, and no activist/control catalyst.
</t>
  </si>
  <si>
    <t>As of 2026-06-24  ·  Currency: USD  ·  https://modeledge.ai/model/fm_05bae08cc3e64d4ed79484d3ae438d54</t>
  </si>
  <si>
    <t>Current</t>
  </si>
  <si>
    <t>Inputs</t>
  </si>
  <si>
    <t>Annual dividend per share</t>
  </si>
  <si>
    <t>Business Services Connectivity EBITDA ($B)</t>
  </si>
  <si>
    <t>Business Services EV/EBITDA multiple</t>
  </si>
  <si>
    <t>Current CMCSA price</t>
  </si>
  <si>
    <t>Diluted/common shares outstanding (M)</t>
  </si>
  <si>
    <t>Media, Studios, Sky/other net value ($B)</t>
  </si>
  <si>
    <t>Net debt ($B)</t>
  </si>
  <si>
    <t>Normalized clean FCF ($B)</t>
  </si>
  <si>
    <t>Normalized Theme Parks EBITDA ($B)</t>
  </si>
  <si>
    <t>Theme Parks EV/EBITDA multiple</t>
  </si>
  <si>
    <t>Normalized Residential Connectivity &amp; Platforms EBITDA ($B)</t>
  </si>
  <si>
    <t>Residential Connectivity EV/EBITDA multiple</t>
  </si>
  <si>
    <t>Weight on SOTP value</t>
  </si>
  <si>
    <t>Sustainable annual buybacks ($B)</t>
  </si>
  <si>
    <t>Target equity FCF yield</t>
  </si>
  <si>
    <t>Constants</t>
  </si>
  <si>
    <t>b_to_m</t>
  </si>
  <si>
    <t>Calculations</t>
  </si>
  <si>
    <t>business_services_ev_b</t>
  </si>
  <si>
    <t>dividend_yield</t>
  </si>
  <si>
    <t>fcf_equity_value_b</t>
  </si>
  <si>
    <t>market_cap_b</t>
  </si>
  <si>
    <t>parks_ev_b</t>
  </si>
  <si>
    <t>residential_ev_b</t>
  </si>
  <si>
    <t>fcf_value_per_share</t>
  </si>
  <si>
    <t>buyback_yield</t>
  </si>
  <si>
    <t>sotp_enterprise_value_b</t>
  </si>
  <si>
    <t>capital_return_yield</t>
  </si>
  <si>
    <t>sotp_equity_value_b</t>
  </si>
  <si>
    <t>sotp_value_per_share</t>
  </si>
  <si>
    <t>fair_value_per_share</t>
  </si>
  <si>
    <t>upside_pct</t>
  </si>
  <si>
    <t>Outputs</t>
  </si>
  <si>
    <t>Fair value per CMCSA share</t>
  </si>
  <si>
    <t>Upside/downside to current price</t>
  </si>
  <si>
    <t>SOTP value per share</t>
  </si>
  <si>
    <t>Normalized FCF value per share</t>
  </si>
  <si>
    <t>SOTP enterprise value ($B)</t>
  </si>
  <si>
    <t>Residential Connectivity EV ($B)</t>
  </si>
  <si>
    <t>Business Services EV ($B)</t>
  </si>
  <si>
    <t>Theme Parks EV ($B)</t>
  </si>
  <si>
    <t>Sustainable dividend plus buyback yield</t>
  </si>
  <si>
    <t>Conservative SOTP bridge ($B except per-share data)</t>
  </si>
  <si>
    <t>Residential Connectivity EBITDA</t>
  </si>
  <si>
    <t>Residential Connectivity multiple</t>
  </si>
  <si>
    <t>= Residential Connectivity EV</t>
  </si>
  <si>
    <t>Business Services EBITDA</t>
  </si>
  <si>
    <t>Business Services multiple</t>
  </si>
  <si>
    <t>= Business Services EV</t>
  </si>
  <si>
    <t>Theme Parks EBITDA</t>
  </si>
  <si>
    <t>Theme Parks multiple</t>
  </si>
  <si>
    <t>= Theme Parks EV</t>
  </si>
  <si>
    <t>+ Media/Studios/other net value</t>
  </si>
  <si>
    <t>= SOTP enterprise value</t>
  </si>
  <si>
    <t>- Net debt</t>
  </si>
  <si>
    <t>= SOTP equity value</t>
  </si>
  <si>
    <t>FCF yield value per share</t>
  </si>
  <si>
    <t>Blended fair value per share</t>
  </si>
  <si>
    <t>Scenarios (reference)</t>
  </si>
  <si>
    <t>base</t>
  </si>
  <si>
    <t/>
  </si>
  <si>
    <t>bear</t>
  </si>
  <si>
    <t>business_services_ebitda_b = 5.5, business_services_ev_ebitda = 5.5, media_studios_other_value_b = 5, net_debt_b = 87, normalized_fcf_b = 10.5, parks_ebitda_b = 2.6, parks_ev_ebitda = 7.5, residential_ebitda_b = 22, residential_ev_ebitda = 3, sotp_weight = 0.6, sustainable_buybacks_b = 2, target_fcf_yield = 0.125</t>
  </si>
  <si>
    <t>bull</t>
  </si>
  <si>
    <t>business_services_ebitda_b = 6.3, business_services_ev_ebitda = 7.5, media_studios_other_value_b = 30, net_debt_b = 82, normalized_fcf_b = 13.5, parks_ebitda_b = 3.4, parks_ev_ebitda = 10.5, residential_ebitda_b = 25.5, residential_ev_ebitda = 4.2, sotp_weight = 0.5, sustainable_buybacks_b = 5.5, target_fcf_yield = 0.095</t>
  </si>
  <si>
    <t>Claim</t>
  </si>
  <si>
    <t>URL</t>
  </si>
  <si>
    <t>Accessed</t>
  </si>
  <si>
    <t>Modeledge market data on 2026-06-24 showed CMCSA at $22.64 and market cap around $80.9B.</t>
  </si>
  <si>
    <t>modeledge-2://StockPriceAndMarketCapService?ticker=CMCSA</t>
  </si>
  <si>
    <t>2026-06-24</t>
  </si>
  <si>
    <t>Comcast Q1 2026 10-Q reported cash of $9.468B, current debt of $5.394B, noncurrent debt of $89.218B, and about 3.572B Class A plus Class B shares outstanding shortly after quarter-end.</t>
  </si>
  <si>
    <t>https://www.sec.gov/Archives/edgar/data/1166691/000162828026026805/cmcsa-20260331.htm</t>
  </si>
  <si>
    <t>Comcast Q1 2026 results reported Residential Connectivity &amp; Platforms adjusted EBITDA of $6.434B, Business Services Connectivity adjusted EBITDA of $1.476B, Theme Parks adjusted EBITDA of $551M, free cash flow of $3.901B, and $2.5B returned to shareholders.</t>
  </si>
  <si>
    <t>https://www.cmcsa.com/news-releases/news-release-details/comcast-reports-1st-quarter-2026-results</t>
  </si>
  <si>
    <t>Q1 2026 management commentary described broadband losses improving to 65K, broadband ARPU down 3.1%, fiber overbuild moving rapidly, and free wireless lines creating near-term ARPU pressure.</t>
  </si>
  <si>
    <t>https://www.cmcsa.com/static-files/9d924deb-f862-43f0-9aae-555f34957b9f</t>
  </si>
  <si>
    <t>Comcast Q4/FY 2025 results reported FY 2025 adjusted EBITDA of $37.4B, adjusted EPS of $4.31, free cash flow of $19.2B including tax/timing benefits, share count reduction of 5%, and a $9.4B pre-tax Hulu gain.</t>
  </si>
  <si>
    <t>https://www.cmcsa.com/news-releases/news-release-details/comcast-reports-4th-quarter-2025-results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</si>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</sst>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quot;$&quot;0.00"/>
    <numFmt numFmtId="165" formatCode="&quot;$&quot;0.0"/>
    <numFmt numFmtId="166" formatCode="#,##0"/>
    <numFmt numFmtId="167" formatCode="0%"/>
    <numFmt numFmtId="168" formatCode="0.0%"/>
    <numFmt numFmtId="169"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1.32</v>
      </c>
    </row>
    <row r="8">
      <c r="A8" s="5" t="s">
        <v>6</v>
      </c>
      <c r="B8" s="7">
        <v>5.9</v>
      </c>
    </row>
    <row r="9">
      <c r="A9" s="5" t="s">
        <v>7</v>
      </c>
      <c r="B9">
        <v>6.5</v>
      </c>
    </row>
    <row r="10">
      <c r="A10" s="5" t="s">
        <v>8</v>
      </c>
      <c r="B10" s="6">
        <v>22.64</v>
      </c>
    </row>
    <row r="11">
      <c r="A11" s="5" t="s">
        <v>9</v>
      </c>
      <c r="B11" s="8">
        <v>3572.23</v>
      </c>
    </row>
    <row r="12">
      <c r="A12" s="5" t="s">
        <v>10</v>
      </c>
      <c r="B12" s="7">
        <v>18</v>
      </c>
    </row>
    <row r="13">
      <c r="A13" s="5" t="s">
        <v>11</v>
      </c>
      <c r="B13" s="7">
        <v>85.1</v>
      </c>
    </row>
    <row r="14">
      <c r="A14" s="5" t="s">
        <v>12</v>
      </c>
      <c r="B14" s="6">
        <v>12.25</v>
      </c>
    </row>
    <row r="15">
      <c r="A15" s="5" t="s">
        <v>13</v>
      </c>
      <c r="B15" s="6">
        <v>3.05</v>
      </c>
    </row>
    <row r="16">
      <c r="A16" s="5" t="s">
        <v>14</v>
      </c>
      <c r="B16">
        <v>9</v>
      </c>
    </row>
    <row r="17">
      <c r="A17" s="5" t="s">
        <v>15</v>
      </c>
      <c r="B17" s="7">
        <v>24.5</v>
      </c>
    </row>
    <row r="18">
      <c r="A18" s="5" t="s">
        <v>16</v>
      </c>
      <c r="B18">
        <v>3.6</v>
      </c>
    </row>
    <row r="19">
      <c r="A19" s="5" t="s">
        <v>17</v>
      </c>
      <c r="B19" s="9">
        <v>0.5</v>
      </c>
    </row>
    <row r="20">
      <c r="A20" s="5" t="s">
        <v>18</v>
      </c>
      <c r="B20" s="7">
        <v>3.2</v>
      </c>
    </row>
    <row r="21">
      <c r="A21" s="5" t="s">
        <v>19</v>
      </c>
      <c r="B21" s="10">
        <v>0.11</v>
      </c>
    </row>
    <row r="22">
      <c r="A22" s="4" t="s">
        <v>20</v>
      </c>
    </row>
    <row r="23">
      <c r="A23" s="5" t="s">
        <v>21</v>
      </c>
      <c r="B23">
        <v>1000</v>
      </c>
    </row>
    <row r="24">
      <c r="A24" s="4" t="s">
        <v>22</v>
      </c>
    </row>
    <row r="25">
      <c r="A25" s="5" t="s">
        <v>23</v>
      </c>
      <c r="B25" t="str">
        <f>(Model!$B$8*Model!$B$9)</f>
      </c>
    </row>
    <row r="26">
      <c r="A26" s="5" t="s">
        <v>24</v>
      </c>
      <c r="B26" t="str">
        <f>(Model!$B$7/Model!$B$10)</f>
      </c>
    </row>
    <row r="27">
      <c r="A27" s="5" t="s">
        <v>25</v>
      </c>
      <c r="B27" t="str">
        <f>(Model!$B$14/Model!$B$21)</f>
      </c>
    </row>
    <row r="28">
      <c r="A28" s="5" t="s">
        <v>26</v>
      </c>
      <c r="B28" t="str">
        <f>((Model!$B$10*Model!$B$11)/Model!$B$23)</f>
      </c>
    </row>
    <row r="29">
      <c r="A29" s="5" t="s">
        <v>27</v>
      </c>
      <c r="B29" t="str">
        <f>(Model!$B$15*Model!$B$16)</f>
      </c>
    </row>
    <row r="30">
      <c r="A30" s="5" t="s">
        <v>28</v>
      </c>
      <c r="B30" t="str">
        <f>(Model!$B$17*Model!$B$18)</f>
      </c>
    </row>
    <row r="31">
      <c r="A31" s="5" t="s">
        <v>29</v>
      </c>
      <c r="B31" t="str">
        <f>((Model!$B$27*Model!$B$23)/Model!$B$11)</f>
      </c>
    </row>
    <row r="32">
      <c r="A32" s="5" t="s">
        <v>30</v>
      </c>
      <c r="B32" t="str">
        <f>(Model!$B$20/Model!$B$28)</f>
      </c>
    </row>
    <row r="33">
      <c r="A33" s="5" t="s">
        <v>31</v>
      </c>
      <c r="B33" t="str">
        <f>(((Model!$B$30+Model!$B$25)+Model!$B$29)+Model!$B$12)</f>
      </c>
    </row>
    <row r="34">
      <c r="A34" s="5" t="s">
        <v>32</v>
      </c>
      <c r="B34" t="str">
        <f>(Model!$B$26+Model!$B$32)</f>
      </c>
    </row>
    <row r="35">
      <c r="A35" s="5" t="s">
        <v>33</v>
      </c>
      <c r="B35" t="str">
        <f>(Model!$B$33-Model!$B$13)</f>
      </c>
    </row>
    <row r="36">
      <c r="A36" s="5" t="s">
        <v>34</v>
      </c>
      <c r="B36" t="str">
        <f>((MAX(Model!$B$35,0)*Model!$B$23)/Model!$B$11)</f>
      </c>
    </row>
    <row r="37">
      <c r="A37" s="5" t="s">
        <v>35</v>
      </c>
      <c r="B37" t="str">
        <f>((Model!$B$19*Model!$B$36)+((1-Model!$B$19)*Model!$B$31))</f>
      </c>
    </row>
    <row r="38">
      <c r="A38" s="5" t="s">
        <v>36</v>
      </c>
      <c r="B38" t="str">
        <f>((Model!$B$37/Model!$B$10)-1)</f>
      </c>
    </row>
    <row r="39">
      <c r="A39" s="4" t="s">
        <v>37</v>
      </c>
    </row>
    <row r="40">
      <c r="A40" s="5" t="s">
        <v>38</v>
      </c>
      <c r="B40" s="6" t="str">
        <f>Model!$B$37</f>
      </c>
    </row>
    <row r="41">
      <c r="A41" s="5" t="s">
        <v>39</v>
      </c>
      <c r="B41" s="10" t="str">
        <f>Model!$B$38</f>
      </c>
    </row>
    <row r="42">
      <c r="A42" s="5" t="s">
        <v>40</v>
      </c>
      <c r="B42" s="6" t="str">
        <f>Model!$B$36</f>
      </c>
    </row>
    <row r="43">
      <c r="A43" s="5" t="s">
        <v>41</v>
      </c>
      <c r="B43" s="6" t="str">
        <f>Model!$B$31</f>
      </c>
    </row>
    <row r="44">
      <c r="A44" s="5" t="s">
        <v>42</v>
      </c>
      <c r="B44" s="7" t="str">
        <f>Model!$B$33</f>
      </c>
    </row>
    <row r="45">
      <c r="A45" s="5" t="s">
        <v>43</v>
      </c>
      <c r="B45" s="7" t="str">
        <f>Model!$B$30</f>
      </c>
    </row>
    <row r="46">
      <c r="A46" s="5" t="s">
        <v>44</v>
      </c>
      <c r="B46" s="7" t="str">
        <f>Model!$B$25</f>
      </c>
    </row>
    <row r="47">
      <c r="A47" s="5" t="s">
        <v>45</v>
      </c>
      <c r="B47" s="7" t="str">
        <f>Model!$B$29</f>
      </c>
    </row>
    <row r="48">
      <c r="A48" s="5" t="s">
        <v>46</v>
      </c>
      <c r="B48" s="10" t="str">
        <f>Model!$B$34</f>
      </c>
    </row>
    <row r="50">
      <c r="A50" s="4" t="s">
        <v>47</v>
      </c>
    </row>
    <row r="51">
      <c r="B51" s="3" t="s">
        <v>3</v>
      </c>
    </row>
    <row r="52">
      <c r="A52" s="5" t="s">
        <v>48</v>
      </c>
      <c r="B52" s="7" t="str">
        <f>Model!$B$17</f>
      </c>
    </row>
    <row r="53">
      <c r="A53" s="5" t="s">
        <v>49</v>
      </c>
      <c r="B53" s="11" t="str">
        <f>Model!$B$18</f>
      </c>
    </row>
    <row r="54">
      <c r="A54" s="5" t="s">
        <v>50</v>
      </c>
      <c r="B54" s="7" t="str">
        <f>Model!$B$30</f>
      </c>
    </row>
    <row r="55">
      <c r="A55" s="5" t="s">
        <v>51</v>
      </c>
      <c r="B55" s="7" t="str">
        <f>Model!$B$8</f>
      </c>
    </row>
    <row r="56">
      <c r="A56" s="5" t="s">
        <v>52</v>
      </c>
      <c r="B56" s="11" t="str">
        <f>Model!$B$9</f>
      </c>
    </row>
    <row r="57">
      <c r="A57" s="5" t="s">
        <v>53</v>
      </c>
      <c r="B57" s="7" t="str">
        <f>Model!$B$25</f>
      </c>
    </row>
    <row r="58">
      <c r="A58" s="5" t="s">
        <v>54</v>
      </c>
      <c r="B58" s="6" t="str">
        <f>Model!$B$15</f>
      </c>
    </row>
    <row r="59">
      <c r="A59" s="5" t="s">
        <v>55</v>
      </c>
      <c r="B59" s="11" t="str">
        <f>Model!$B$16</f>
      </c>
    </row>
    <row r="60">
      <c r="A60" s="5" t="s">
        <v>56</v>
      </c>
      <c r="B60" s="7" t="str">
        <f>Model!$B$29</f>
      </c>
    </row>
    <row r="61">
      <c r="A61" s="5" t="s">
        <v>57</v>
      </c>
      <c r="B61" s="7" t="str">
        <f>Model!$B$12</f>
      </c>
    </row>
    <row r="62">
      <c r="A62" s="5" t="s">
        <v>58</v>
      </c>
      <c r="B62" s="7" t="str">
        <f>Model!$B$33</f>
      </c>
    </row>
    <row r="63">
      <c r="A63" s="5" t="s">
        <v>59</v>
      </c>
      <c r="B63" s="7" t="str">
        <f>Model!$B$13</f>
      </c>
    </row>
    <row r="64">
      <c r="A64" s="5" t="s">
        <v>60</v>
      </c>
      <c r="B64" s="7" t="str">
        <f>Model!$B$35</f>
      </c>
    </row>
    <row r="65">
      <c r="A65" s="5" t="s">
        <v>40</v>
      </c>
      <c r="B65" s="6" t="str">
        <f>Model!$B$36</f>
      </c>
    </row>
    <row r="66">
      <c r="A66" s="5" t="s">
        <v>61</v>
      </c>
      <c r="B66" s="6" t="str">
        <f>Model!$B$31</f>
      </c>
    </row>
    <row r="67">
      <c r="A67" s="5" t="s">
        <v>62</v>
      </c>
      <c r="B67" s="6" t="str">
        <f>Model!$B$37</f>
      </c>
    </row>
    <row r="69">
      <c r="A69" s="4" t="s">
        <v>63</v>
      </c>
    </row>
    <row r="70">
      <c r="A70" s="5" t="s">
        <v>64</v>
      </c>
      <c r="B70" t="s">
        <v>65</v>
      </c>
    </row>
    <row r="71">
      <c r="A71" s="5" t="s">
        <v>66</v>
      </c>
      <c r="B71" t="s">
        <v>67</v>
      </c>
    </row>
    <row r="72">
      <c r="A72" s="5" t="s">
        <v>68</v>
      </c>
      <c r="B72" t="s">
        <v>69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70</v>
      </c>
      <c r="B1" s="4" t="s">
        <v>71</v>
      </c>
      <c r="C1" s="4" t="s">
        <v>72</v>
      </c>
    </row>
    <row r="2">
      <c r="A2" t="s">
        <v>73</v>
      </c>
      <c r="B2" t="s">
        <v>74</v>
      </c>
      <c r="C2" t="s">
        <v>75</v>
      </c>
    </row>
    <row r="3">
      <c r="A3" t="s">
        <v>76</v>
      </c>
      <c r="B3" t="s">
        <v>77</v>
      </c>
      <c r="C3" t="s">
        <v>75</v>
      </c>
    </row>
    <row r="4">
      <c r="A4" t="s">
        <v>78</v>
      </c>
      <c r="B4" t="s">
        <v>79</v>
      </c>
      <c r="C4" t="s">
        <v>75</v>
      </c>
    </row>
    <row r="5">
      <c r="A5" t="s">
        <v>80</v>
      </c>
      <c r="B5" t="s">
        <v>81</v>
      </c>
      <c r="C5" t="s">
        <v>75</v>
      </c>
    </row>
    <row r="6">
      <c r="A6" t="s">
        <v>82</v>
      </c>
      <c r="B6" t="s">
        <v>83</v>
      </c>
      <c r="C6" t="s">
        <v>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