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enterprise_value_b">Model!$B$24</definedName>
    <definedName name="fair_value">Model!$B$26</definedName>
    <definedName name="net_debt_b">Model!$B$13</definedName>
    <definedName name="product_ev_ebit">Model!$B$15</definedName>
    <definedName name="product_revenue_b">Model!$B$17</definedName>
    <definedName name="product_operating_income_b">Model!$B$20</definedName>
    <definedName name="current_price">Model!$B$6</definedName>
    <definedName name="diluted_shares_b">Model!$B$7</definedName>
    <definedName name="foundry_discount_factor">Model!$B$9</definedName>
    <definedName name="other_operating_and_investment_value_b">Model!$B$14</definedName>
    <definedName name="product_value_b">Model!$B$22</definedName>
    <definedName name="foundry_ebitda_margin">Model!$B$10</definedName>
    <definedName name="foundry_ev_ebitda">Model!$B$11</definedName>
    <definedName name="foundry_success_probability">Model!$B$12</definedName>
    <definedName name="product_operating_margin">Model!$B$16</definedName>
    <definedName name="foundry_terminal_value_b">Model!$B$21</definedName>
    <definedName name="equity_value_b">Model!$B$25</definedName>
    <definedName name="upside">Model!$B$27</definedName>
    <definedName name="foundry_2030_revenue_b">Model!$B$8</definedName>
    <definedName name="foundry_2030_ebitda_b">Model!$B$19</definedName>
    <definedName name="foundry_present_value_b">Model!$B$23</definedName>
  </definedNames>
  <calcPr calcId="122211" fullCalcOnLoad="true"/>
</workbook>
</file>

<file path=xl/sharedStrings.xml><?xml version="1.0" encoding="utf-8"?>
<sst xmlns="http://schemas.openxmlformats.org/spreadsheetml/2006/main" count="59" uniqueCount="59">
  <si>
    <t>Intel SOTP valuation with foundry inflection</t>
  </si>
  <si>
    <t xml:space="preserve">Forward sum-of-the-parts valuation for Intel after Q2 2026 results. The model values Intel Products as a normalized operating-income stream and values Intel Foundry as a discounted, probability-weighted 2030 EBITDA-based business after 18A/18A-P scale and an assumed 14A high-volume ramp in 2028. Fair value equals product value plus discounted foundry value plus other operating/investment value, less net debt, divided by diluted shares.
</t>
  </si>
  <si>
    <t>As of 2026-07-29  ·  Currency: USD  ·  https://modeledge.ai/model/fm_07b9be38e5e5cf65a3e49517bfe7b2cd</t>
  </si>
  <si>
    <t>Inputs</t>
  </si>
  <si>
    <t>Current INTC price</t>
  </si>
  <si>
    <t>Diluted shares</t>
  </si>
  <si>
    <t>Intel Foundry 2030 revenue</t>
  </si>
  <si>
    <t>Foundry present-value factor</t>
  </si>
  <si>
    <t>Intel Foundry 2030 EBITDA margin</t>
  </si>
  <si>
    <t>Intel Foundry EV/EBITDA</t>
  </si>
  <si>
    <t>Foundry execution probability</t>
  </si>
  <si>
    <t>Net debt</t>
  </si>
  <si>
    <t>Other businesses and investments</t>
  </si>
  <si>
    <t>Intel Products EV/operating income</t>
  </si>
  <si>
    <t>Normalized Intel Products operating margin</t>
  </si>
  <si>
    <t>Normalized Intel Products revenue</t>
  </si>
  <si>
    <t>Calculations</t>
  </si>
  <si>
    <t>foundry_2030_ebitda_b</t>
  </si>
  <si>
    <t>product_operating_income_b</t>
  </si>
  <si>
    <t>foundry_terminal_value_b</t>
  </si>
  <si>
    <t>product_value_b</t>
  </si>
  <si>
    <t>foundry_present_value_b</t>
  </si>
  <si>
    <t>enterprise_value_b</t>
  </si>
  <si>
    <t>equity_value_b</t>
  </si>
  <si>
    <t>fair_value</t>
  </si>
  <si>
    <t>upside</t>
  </si>
  <si>
    <t>Outputs</t>
  </si>
  <si>
    <t>Fair value</t>
  </si>
  <si>
    <t>Upside/downside</t>
  </si>
  <si>
    <t>Intel Products value</t>
  </si>
  <si>
    <t>Intel Foundry present value</t>
  </si>
  <si>
    <t>Product operating income</t>
  </si>
  <si>
    <t>Foundry 2030 EBITDA</t>
  </si>
  <si>
    <t>Enterprise value</t>
  </si>
  <si>
    <t>Equity value</t>
  </si>
  <si>
    <t>Scenarios (reference)</t>
  </si>
  <si>
    <t>base</t>
  </si>
  <si>
    <t/>
  </si>
  <si>
    <t>bear</t>
  </si>
  <si>
    <t>diluted_shares_b = 5.18, foundry_2030_revenue_b = 65, foundry_discount_factor = 0.606, foundry_ebitda_margin = 0.28, foundry_ev_ebitda = 14.5, foundry_success_probability = 0.75, net_debt_b = 28, other_operating_and_investment_value_b = 12, product_ev_ebit = 14.5, product_operating_margin = 0.31, product_revenue_b = 78</t>
  </si>
  <si>
    <t>bull</t>
  </si>
  <si>
    <t>diluted_shares_b = 5.03, foundry_2030_revenue_b = 95, foundry_discount_factor = 0.71, foundry_ebitda_margin = 0.39, foundry_ev_ebitda = 20, foundry_success_probability = 1, net_debt_b = 16, other_operating_and_investment_value_b = 24, product_ev_ebit = 18, product_operating_margin = 0.37, product_revenue_b = 96</t>
  </si>
  <si>
    <t>Claim</t>
  </si>
  <si>
    <t>URL</t>
  </si>
  <si>
    <t>Accessed</t>
  </si>
  <si>
    <t>Modeledge tracked valuation current price was $86.30 on 2026-07-29.</t>
  </si>
  <si>
    <t>2026-07-29</t>
  </si>
  <si>
    <t>Intel reported Q2 2026 revenue of $16.1B, GAAP EPS of $(2.16), non-GAAP EPS of $0.42, and Q3 2026 revenue guidance of $15.8B to $16.8B.</t>
  </si>
  <si>
    <t>https://www.intc.com/news-events/press-releases/detail/1776/intel-reports-second-quarter-2026-financial-results</t>
  </si>
  <si>
    <t>Intel's Q2 2026 segment table reported CCPG revenue of $8.877B, DCAI revenue of $6.262B, Total Intel Products revenue of $15.139B, Intel Products operating income of $4.817B, Intel Foundry revenue of $5.765B, and Intel Foundry operating loss of $2.089B.</t>
  </si>
  <si>
    <t>https://www.intc.com/filings-reports/all-sec-filings/content/0000050863-26-000157/intc-20260627.htm</t>
  </si>
  <si>
    <t>Intel Foundry external customer revenue was $293M in Q2 2026, with substantially all Foundry revenue still supporting internal manufacturing for Intel Products.</t>
  </si>
  <si>
    <t>At June 27, 2026, Intel reported $29.727B of cash and short-term investments, $50.537B of total debt, and 5.104B diluted weighted-average shares.</t>
  </si>
  <si>
    <t>Intel acquired the Ireland SCIP minority interest for $14.2B in cash in Q2 2026 and funded the repurchase with existing cash, short-term investments, and $6.5B of senior notes.</t>
  </si>
  <si>
    <t>Intel's Q2 2026 earnings presentation cited unprecedented AI compute demand, improving execution across nodes, an 18A ramp, 18A-P risk production, and commitment to 14A high-volume manufacturing in 2028.</t>
  </si>
  <si>
    <t>https://d1io3yog0oux5.cloudfront.net/_c348c7c46c1f6cb83c19e66e1c989d69/intel/db/861/9269/pdf/Q2_2026_Earnings_Deck.pdf</t>
  </si>
  <si>
    <t>On the Q2 2026 earnings call, management said demand continued to outstrip supply, Q2 18A output exceeded target, Foundry output was up more than 50% quarter-over-quarter, and 2026 capex is now expected to exceed $20B with 2027 capex significantly higher.</t>
  </si>
  <si>
    <t>https://finance.yahoo.com/quote/INTC/earnings/INTC-Q2-2026-earnings_call-653928.html/</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</si>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</sst>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quot;$&quot;0.00"/>
    <numFmt numFmtId="165" formatCode="0.00"/>
    <numFmt numFmtId="166" formatCode="&quot;$&quot;0.0"/>
    <numFmt numFmtId="167" formatCode="0.000"/>
    <numFmt numFmtId="168" formatCode="0.0%"/>
    <numFmt numFmtId="169" formatCode="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0" fontId="3"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86.3</v>
      </c>
    </row>
    <row r="7">
      <c r="A7" s="4" t="s">
        <v>5</v>
      </c>
      <c r="B7" s="6">
        <v>5.1</v>
      </c>
    </row>
    <row r="8">
      <c r="A8" s="4" t="s">
        <v>6</v>
      </c>
      <c r="B8" s="7">
        <v>80</v>
      </c>
    </row>
    <row r="9">
      <c r="A9" s="4" t="s">
        <v>7</v>
      </c>
      <c r="B9" s="8">
        <v>0.683</v>
      </c>
    </row>
    <row r="10">
      <c r="A10" s="4" t="s">
        <v>8</v>
      </c>
      <c r="B10" s="9">
        <v>0.35</v>
      </c>
    </row>
    <row r="11">
      <c r="A11" s="4" t="s">
        <v>9</v>
      </c>
      <c r="B11">
        <v>17.5</v>
      </c>
    </row>
    <row r="12">
      <c r="A12" s="4" t="s">
        <v>10</v>
      </c>
      <c r="B12" s="10">
        <v>0.9</v>
      </c>
    </row>
    <row r="13">
      <c r="A13" s="4" t="s">
        <v>11</v>
      </c>
      <c r="B13" s="7">
        <v>20.8</v>
      </c>
    </row>
    <row r="14">
      <c r="A14" s="4" t="s">
        <v>12</v>
      </c>
      <c r="B14" s="7">
        <v>17</v>
      </c>
    </row>
    <row r="15">
      <c r="A15" s="4" t="s">
        <v>13</v>
      </c>
      <c r="B15">
        <v>16.5</v>
      </c>
    </row>
    <row r="16">
      <c r="A16" s="4" t="s">
        <v>14</v>
      </c>
      <c r="B16" s="9">
        <v>0.34</v>
      </c>
    </row>
    <row r="17">
      <c r="A17" s="4" t="s">
        <v>15</v>
      </c>
      <c r="B17" s="7">
        <v>84</v>
      </c>
    </row>
    <row r="18">
      <c r="A18" s="3" t="s">
        <v>16</v>
      </c>
    </row>
    <row r="19">
      <c r="A19" s="4" t="s">
        <v>17</v>
      </c>
      <c r="B19" t="str">
        <f>(Model!$B$8*Model!$B$10)</f>
      </c>
    </row>
    <row r="20">
      <c r="A20" s="4" t="s">
        <v>18</v>
      </c>
      <c r="B20" t="str">
        <f>(Model!$B$17*Model!$B$16)</f>
      </c>
    </row>
    <row r="21">
      <c r="A21" s="4" t="s">
        <v>19</v>
      </c>
      <c r="B21" t="str">
        <f>(Model!$B$19*Model!$B$11)</f>
      </c>
    </row>
    <row r="22">
      <c r="A22" s="4" t="s">
        <v>20</v>
      </c>
      <c r="B22" t="str">
        <f>(Model!$B$20*Model!$B$15)</f>
      </c>
    </row>
    <row r="23">
      <c r="A23" s="4" t="s">
        <v>21</v>
      </c>
      <c r="B23" t="str">
        <f>((Model!$B$21*Model!$B$9)*Model!$B$12)</f>
      </c>
    </row>
    <row r="24">
      <c r="A24" s="4" t="s">
        <v>22</v>
      </c>
      <c r="B24" t="str">
        <f>((Model!$B$22+Model!$B$23)+Model!$B$14)</f>
      </c>
    </row>
    <row r="25">
      <c r="A25" s="4" t="s">
        <v>23</v>
      </c>
      <c r="B25" t="str">
        <f>(Model!$B$24-Model!$B$13)</f>
      </c>
    </row>
    <row r="26">
      <c r="A26" s="4" t="s">
        <v>24</v>
      </c>
      <c r="B26" t="str">
        <f>(Model!$B$25/Model!$B$7)</f>
      </c>
    </row>
    <row r="27">
      <c r="A27" s="4" t="s">
        <v>25</v>
      </c>
      <c r="B27" t="str">
        <f>((Model!$B$26/Model!$B$6)-1)</f>
      </c>
    </row>
    <row r="28">
      <c r="A28" s="3" t="s">
        <v>26</v>
      </c>
    </row>
    <row r="29">
      <c r="A29" s="11" t="s">
        <v>27</v>
      </c>
      <c r="B29" s="5" t="str">
        <f>Model!$B$26</f>
      </c>
    </row>
    <row r="30">
      <c r="A30" s="11" t="s">
        <v>28</v>
      </c>
      <c r="B30" s="9" t="str">
        <f>Model!$B$27</f>
      </c>
    </row>
    <row r="31">
      <c r="A31" s="4" t="s">
        <v>29</v>
      </c>
      <c r="B31" s="7" t="str">
        <f>Model!$B$22</f>
      </c>
    </row>
    <row r="32">
      <c r="A32" s="4" t="s">
        <v>30</v>
      </c>
      <c r="B32" s="7" t="str">
        <f>Model!$B$23</f>
      </c>
    </row>
    <row r="33">
      <c r="A33" s="4" t="s">
        <v>31</v>
      </c>
      <c r="B33" s="7" t="str">
        <f>Model!$B$20</f>
      </c>
    </row>
    <row r="34">
      <c r="A34" s="4" t="s">
        <v>32</v>
      </c>
      <c r="B34" s="7" t="str">
        <f>Model!$B$19</f>
      </c>
    </row>
    <row r="35">
      <c r="A35" s="4" t="s">
        <v>33</v>
      </c>
      <c r="B35" s="7" t="str">
        <f>Model!$B$24</f>
      </c>
    </row>
    <row r="36">
      <c r="A36" s="4" t="s">
        <v>34</v>
      </c>
      <c r="B36" s="7" t="str">
        <f>Model!$B$25</f>
      </c>
    </row>
    <row r="38">
      <c r="A38" s="3" t="s">
        <v>35</v>
      </c>
    </row>
    <row r="39">
      <c r="A39" s="4" t="s">
        <v>36</v>
      </c>
      <c r="B39" t="s">
        <v>37</v>
      </c>
    </row>
    <row r="40">
      <c r="A40" s="4" t="s">
        <v>38</v>
      </c>
      <c r="B40" t="s">
        <v>39</v>
      </c>
    </row>
    <row r="41">
      <c r="A41" s="4" t="s">
        <v>40</v>
      </c>
      <c r="B41" t="s">
        <v>41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42</v>
      </c>
      <c r="B1" s="3" t="s">
        <v>43</v>
      </c>
      <c r="C1" s="3" t="s">
        <v>44</v>
      </c>
    </row>
    <row r="2">
      <c r="A2" t="s">
        <v>45</v>
      </c>
      <c r="B2" t="s">
        <v>37</v>
      </c>
      <c r="C2" t="s">
        <v>46</v>
      </c>
    </row>
    <row r="3">
      <c r="A3" t="s">
        <v>47</v>
      </c>
      <c r="B3" t="s">
        <v>48</v>
      </c>
      <c r="C3" t="s">
        <v>46</v>
      </c>
    </row>
    <row r="4">
      <c r="A4" t="s">
        <v>49</v>
      </c>
      <c r="B4" t="s">
        <v>50</v>
      </c>
      <c r="C4" t="s">
        <v>46</v>
      </c>
    </row>
    <row r="5">
      <c r="A5" t="s">
        <v>51</v>
      </c>
      <c r="B5" t="s">
        <v>50</v>
      </c>
      <c r="C5" t="s">
        <v>46</v>
      </c>
    </row>
    <row r="6">
      <c r="A6" t="s">
        <v>52</v>
      </c>
      <c r="B6" t="s">
        <v>50</v>
      </c>
      <c r="C6" t="s">
        <v>46</v>
      </c>
    </row>
    <row r="7">
      <c r="A7" t="s">
        <v>53</v>
      </c>
      <c r="B7" t="s">
        <v>50</v>
      </c>
      <c r="C7" t="s">
        <v>46</v>
      </c>
    </row>
    <row r="8">
      <c r="A8" t="s">
        <v>54</v>
      </c>
      <c r="B8" t="s">
        <v>55</v>
      </c>
      <c r="C8" t="s">
        <v>46</v>
      </c>
    </row>
    <row r="9">
      <c r="A9" t="s">
        <v>56</v>
      </c>
      <c r="B9" t="s">
        <v>57</v>
      </c>
      <c r="C9" t="s">
        <v>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