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tm_fcf_yield">Model!$B$33</definedName>
    <definedName name="fair_value_calc">Model!$B$38</definedName>
    <definedName name="nonmarketable_haircut">Model!$B$16</definedName>
    <definedName name="nonmarketable_securities">Model!$B$17</definedName>
    <definedName name="alphabet_qtr_costs">Model!$B$6</definedName>
    <definedName name="cash_and_market_securities">Model!$B$7</definedName>
    <definedName name="cloud_growth_to_2027">Model!$B$8</definedName>
    <definedName name="ttm_ebitda">Model!$B$25</definedName>
    <definedName name="ttm_fcf">Model!$B$26</definedName>
    <definedName name="services_2027_after_tax_earnings">Model!$B$32</definedName>
    <definedName name="cloud_revenue_multiple">Model!$B$10</definedName>
    <definedName name="corporate_cost_multiple">Model!$B$12</definedName>
    <definedName name="current_price">Model!$B$13</definedName>
    <definedName name="cloud_2027_revenue">Model!$B$28</definedName>
    <definedName name="corporate_2027_after_tax_cost">Model!$B$29</definedName>
    <definedName name="normalized_tax_rate">Model!$B$18</definedName>
    <definedName name="preferred_stock">Model!$B$21</definedName>
    <definedName name="services_pe">Model!$B$23</definedName>
    <definedName name="corporate_cost_drag">Model!$B$35</definedName>
    <definedName name="upside_calc">Model!$B$39</definedName>
    <definedName name="long_term_debt">Model!$B$15</definedName>
    <definedName name="corporate_cost_growth_to_2027">Model!$B$11</definedName>
    <definedName name="investments_value">Model!$B$30</definedName>
    <definedName name="cloud_value">Model!$B$34</definedName>
    <definedName name="services_growth_to_2027">Model!$B$22</definedName>
    <definedName name="services_qtr_operating_income">Model!$B$24</definedName>
    <definedName name="equity_value_calc">Model!$B$37</definedName>
    <definedName name="diluted_shares">Model!$B$14</definedName>
    <definedName name="cloud_qtr_revenue">Model!$B$9</definedName>
    <definedName name="net_cash_common">Model!$B$31</definedName>
    <definedName name="services_value">Model!$B$36</definedName>
    <definedName name="other_bets_value">Model!$B$19</definedName>
    <definedName name="postq2_senior_notes">Model!$B$20</definedName>
  </definedNames>
  <calcPr calcId="122211" fullCalcOnLoad="true"/>
</workbook>
</file>

<file path=xl/sharedStrings.xml><?xml version="1.0" encoding="utf-8"?>
<sst xmlns="http://schemas.openxmlformats.org/spreadsheetml/2006/main" count="75" uniqueCount="75">
  <si>
    <t>Alphabet GOOG Class C segment SOTP</t>
  </si>
  <si>
    <t xml:space="preserve">Alphabet Class C (GOOG) segment sum-of-the-parts after Q2 2026 results and the August 10, 2026 $25B senior notes. Google Services is valued on FY2027E after-tax operating earnings; Google Cloud on FY2027E revenue because TPU system sales make near-term Cloud NOPAT less comparable; Other Bets as a venture NPV; haircut non-marketable securities (Anthropic/SpaceX marks); net cash to common excludes long-term debt and mandatory convertible preferred. GAAP EPS is not used because Q2 included a $99.0B equity-securities gain ($6.26 of diluted EPS). FCF yield is not used because Q2 FCF was negative $5.9B on $44.9B of capex and FY2026 capex guidance is $195-205B. Price input is GOOG Class C, not GOOGL Class A. Diluted share count covers Class A, B, and C.
</t>
  </si>
  <si>
    <t>As of 2026-08-26  ·  Currency: USD  ·  https://modeledge.ai/model/fm_1bcd47954da80b7e1918d40cab9505ca</t>
  </si>
  <si>
    <t>Inputs</t>
  </si>
  <si>
    <t>Q2 Alphabet-level operating costs</t>
  </si>
  <si>
    <t>Cash and marketable securities</t>
  </si>
  <si>
    <t>Cloud revenue growth to FY2027E</t>
  </si>
  <si>
    <t>Q2 Google Cloud revenue</t>
  </si>
  <si>
    <t>Google Cloud FY2027E revenue multiple</t>
  </si>
  <si>
    <t>Alphabet-level cost growth to FY2027E</t>
  </si>
  <si>
    <t>Alphabet-level cost capitalization multiple</t>
  </si>
  <si>
    <t>Current GOOG Class C price</t>
  </si>
  <si>
    <t>Diluted common shares</t>
  </si>
  <si>
    <t>Long-term debt at quarter-end</t>
  </si>
  <si>
    <t>Haircut on non-marketable securities</t>
  </si>
  <si>
    <t>Non-marketable securities carrying value</t>
  </si>
  <si>
    <t>Normalized tax rate</t>
  </si>
  <si>
    <t>Other Bets venture NPV</t>
  </si>
  <si>
    <t>Post-quarter senior notes issued</t>
  </si>
  <si>
    <t>Mandatory convertible preferred stock</t>
  </si>
  <si>
    <t>Services earnings growth to FY2027E</t>
  </si>
  <si>
    <t>Google Services FY2027E P/E</t>
  </si>
  <si>
    <t>Q2 Google Services operating income</t>
  </si>
  <si>
    <t>Trailing twelve-month EBITDA</t>
  </si>
  <si>
    <t>Trailing twelve-month free cash flow</t>
  </si>
  <si>
    <t>Calculations</t>
  </si>
  <si>
    <t>cloud_2027_revenue</t>
  </si>
  <si>
    <t>corporate_2027_after_tax_cost</t>
  </si>
  <si>
    <t>investments_value</t>
  </si>
  <si>
    <t>net_cash_common</t>
  </si>
  <si>
    <t>services_2027_after_tax_earnings</t>
  </si>
  <si>
    <t>ttm_fcf_yield</t>
  </si>
  <si>
    <t>cloud_value</t>
  </si>
  <si>
    <t>corporate_cost_drag</t>
  </si>
  <si>
    <t>services_value</t>
  </si>
  <si>
    <t>equity_value_calc</t>
  </si>
  <si>
    <t>fair_value_calc</t>
  </si>
  <si>
    <t>upside_calc</t>
  </si>
  <si>
    <t>Outputs</t>
  </si>
  <si>
    <t>Fair value per GOOG share</t>
  </si>
  <si>
    <t>Upside/downside vs GOOG</t>
  </si>
  <si>
    <t>Implied common equity value</t>
  </si>
  <si>
    <t>TTM free cash flow</t>
  </si>
  <si>
    <t>TTM EBITDA</t>
  </si>
  <si>
    <t>Google Services value</t>
  </si>
  <si>
    <t>Google Cloud value</t>
  </si>
  <si>
    <t>Other Bets value</t>
  </si>
  <si>
    <t>Net cash available to common</t>
  </si>
  <si>
    <t>Haircut non-marketable securities</t>
  </si>
  <si>
    <t>Capitalized Alphabet-level cost drag</t>
  </si>
  <si>
    <t>FY2027E Services after-tax operating earnings</t>
  </si>
  <si>
    <t>FY2027E Cloud revenue</t>
  </si>
  <si>
    <t>Scenarios (reference)</t>
  </si>
  <si>
    <t>base</t>
  </si>
  <si>
    <t/>
  </si>
  <si>
    <t>bear</t>
  </si>
  <si>
    <t>cloud_growth_to_2027 = 0.2, cloud_revenue_multiple = 7, corporate_cost_growth_to_2027 = 0.18, corporate_cost_multiple = 18, nonmarketable_haircut = 0.7, normalized_tax_rate = 0.18, other_bets_value = 25, services_growth_to_2027 = 0.05, services_pe = 16</t>
  </si>
  <si>
    <t>bull</t>
  </si>
  <si>
    <t>cloud_growth_to_2027 = 0.55, cloud_revenue_multiple = 12, corporate_cost_growth_to_2027 = 0.05, corporate_cost_multiple = 12, nonmarketable_haircut = 0.2, normalized_tax_rate = 0.14, other_bets_value = 100, services_growth_to_2027 = 0.18, services_pe = 22</t>
  </si>
  <si>
    <t>Claim</t>
  </si>
  <si>
    <t>URL</t>
  </si>
  <si>
    <t>Accessed</t>
  </si>
  <si>
    <t>Q2 2026 revenue $119.796B; Google Services $94.540B revenue and $39.544B operating income; Google Cloud $24.768B revenue and $8.814B operating income; Alphabet-level activity loss $5.789B; Other Bets operating loss $1.799B; other income $97.983B including $99.031B net equity-securities gain equal to $6.26 of diluted EPS.</t>
  </si>
  <si>
    <t>https://www.sec.gov/Archives/edgar/data/1652044/000165204426000066/googexhibit991q22026.htm</t>
  </si>
  <si>
    <t>2026-08-26</t>
  </si>
  <si>
    <t>June 30, 2026 cash, cash equivalents and marketable securities $242.474B; long-term debt $98.165B; mandatory convertible preferred $18.023B; non-marketable securities $131.461B; diluted weighted-average common shares 12.309B; Q2 FCF negative $5.855B; TTM FCF $53.273B; TTM operating cash flow $185.675B; TTM capex $132.402B.</t>
  </si>
  <si>
    <t>Q2 Form 10-Q confirms the same cash, debt, preferred, share, and segment figures for the quarter ended June 30, 2026.</t>
  </si>
  <si>
    <t>https://www.sec.gov/Archives/edgar/data/1652044/000165204426000071/</t>
  </si>
  <si>
    <t>CFO guided FY2026 capex to $195-205B from $180-190B; Cloud backlog $514B with just over 50% expected as revenue in 24 months; TPU system sales began in Q2 with the vast majority of existing TPU agreements recognized in 2027.</t>
  </si>
  <si>
    <t>https://www.youtube.com/watch?v=LzExSq9DU9w</t>
  </si>
  <si>
    <t>On August 10, 2026 Alphabet closed a $25B aggregate principal senior notes offering, increasing post-quarter debt and cash by about the same amount.</t>
  </si>
  <si>
    <t>https://www.sec.gov/Archives/edgar/data/1652044/000119312526342390/d171253d8k.htm</t>
  </si>
  <si>
    <t>GOOG Class C provider price $339.10 at 2026-08-26 20:00:01 UTC; GOOGL Class A was $342.00 at the same timestamp.</t>
  </si>
  <si>
    <t>https://www.google.com/finance/quote/GOOG:NASDAQ</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</si>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</sst>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quot;$&quot;0.000"/>
    <numFmt numFmtId="165" formatCode="0.0%"/>
    <numFmt numFmtId="166" formatCode="&quot;$&quot;0.00"/>
    <numFmt numFmtId="167" formatCode="0.000"/>
    <numFmt numFmtId="168" formatCode="&quot;$&quot;0"/>
    <numFmt numFmtId="169" formatCode="&quot;$&quot;0.0"/>
    <numFmt numFmtId="170" formatCode="&quot;$&quot;#,##0"/>
    <numFmt numFmtId="171"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3" fillId="0" borderId="0" xfId="0" applyFont="true" applyAlignment="false">
      <alignment/>
    </xf>
    <xf numFmtId="170" fontId="0" fillId="0" borderId="0" xfId="0" applyNumberFormat="true" applyAlignment="false">
      <alignment/>
    </xf>
    <xf numFmtId="171"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5.789</v>
      </c>
    </row>
    <row r="7">
      <c r="A7" s="4" t="s">
        <v>5</v>
      </c>
      <c r="B7" s="5">
        <v>242.474</v>
      </c>
    </row>
    <row r="8">
      <c r="A8" s="4" t="s">
        <v>6</v>
      </c>
      <c r="B8" s="6">
        <v>0.4</v>
      </c>
    </row>
    <row r="9">
      <c r="A9" s="4" t="s">
        <v>7</v>
      </c>
      <c r="B9" s="5">
        <v>24.768</v>
      </c>
    </row>
    <row r="10">
      <c r="A10" s="4" t="s">
        <v>8</v>
      </c>
      <c r="B10">
        <v>10</v>
      </c>
    </row>
    <row r="11">
      <c r="A11" s="4" t="s">
        <v>9</v>
      </c>
      <c r="B11" s="6">
        <v>0.1</v>
      </c>
    </row>
    <row r="12">
      <c r="A12" s="4" t="s">
        <v>10</v>
      </c>
      <c r="B12">
        <v>15</v>
      </c>
    </row>
    <row r="13">
      <c r="A13" s="4" t="s">
        <v>11</v>
      </c>
      <c r="B13" s="7">
        <v>339.1</v>
      </c>
    </row>
    <row r="14">
      <c r="A14" s="4" t="s">
        <v>12</v>
      </c>
      <c r="B14" s="8">
        <v>12.309</v>
      </c>
    </row>
    <row r="15">
      <c r="A15" s="4" t="s">
        <v>13</v>
      </c>
      <c r="B15" s="5">
        <v>98.165</v>
      </c>
    </row>
    <row r="16">
      <c r="A16" s="4" t="s">
        <v>14</v>
      </c>
      <c r="B16" s="6">
        <v>0.4</v>
      </c>
    </row>
    <row r="17">
      <c r="A17" s="4" t="s">
        <v>15</v>
      </c>
      <c r="B17" s="5">
        <v>131.461</v>
      </c>
    </row>
    <row r="18">
      <c r="A18" s="4" t="s">
        <v>16</v>
      </c>
      <c r="B18" s="6">
        <v>0.165</v>
      </c>
    </row>
    <row r="19">
      <c r="A19" s="4" t="s">
        <v>17</v>
      </c>
      <c r="B19" s="9">
        <v>50</v>
      </c>
    </row>
    <row r="20">
      <c r="A20" s="4" t="s">
        <v>18</v>
      </c>
      <c r="B20" s="10">
        <v>25</v>
      </c>
    </row>
    <row r="21">
      <c r="A21" s="4" t="s">
        <v>19</v>
      </c>
      <c r="B21" s="5">
        <v>18.023</v>
      </c>
    </row>
    <row r="22">
      <c r="A22" s="4" t="s">
        <v>20</v>
      </c>
      <c r="B22" s="6">
        <v>0.12</v>
      </c>
    </row>
    <row r="23">
      <c r="A23" s="4" t="s">
        <v>21</v>
      </c>
      <c r="B23">
        <v>20</v>
      </c>
    </row>
    <row r="24">
      <c r="A24" s="4" t="s">
        <v>22</v>
      </c>
      <c r="B24" s="5">
        <v>39.544</v>
      </c>
    </row>
    <row r="25">
      <c r="A25" s="4" t="s">
        <v>23</v>
      </c>
      <c r="B25" s="5">
        <v>172.865</v>
      </c>
    </row>
    <row r="26">
      <c r="A26" s="4" t="s">
        <v>24</v>
      </c>
      <c r="B26" s="5">
        <v>53.273</v>
      </c>
    </row>
    <row r="27">
      <c r="A27" s="3" t="s">
        <v>25</v>
      </c>
    </row>
    <row r="28">
      <c r="A28" s="4" t="s">
        <v>26</v>
      </c>
      <c r="B28" t="str">
        <f>((Model!$B$9*4)*(1+Model!$B$8))</f>
      </c>
    </row>
    <row r="29">
      <c r="A29" s="4" t="s">
        <v>27</v>
      </c>
      <c r="B29" t="str">
        <f>(((Model!$B$6*4)*(1+Model!$B$11))*(1-Model!$B$18))</f>
      </c>
    </row>
    <row r="30">
      <c r="A30" s="4" t="s">
        <v>28</v>
      </c>
      <c r="B30" t="str">
        <f>(Model!$B$17*(1-Model!$B$16))</f>
      </c>
    </row>
    <row r="31">
      <c r="A31" s="4" t="s">
        <v>29</v>
      </c>
      <c r="B31" t="str">
        <f>((((Model!$B$7+Model!$B$20)-Model!$B$15)-Model!$B$20)-Model!$B$21)</f>
      </c>
    </row>
    <row r="32">
      <c r="A32" s="4" t="s">
        <v>30</v>
      </c>
      <c r="B32" t="str">
        <f>(((Model!$B$24*4)*(1+Model!$B$22))*(1-Model!$B$18))</f>
      </c>
    </row>
    <row r="33">
      <c r="A33" s="4" t="s">
        <v>31</v>
      </c>
      <c r="B33" t="str">
        <f>(Model!$B$26/(Model!$B$13*Model!$B$14))</f>
      </c>
    </row>
    <row r="34">
      <c r="A34" s="4" t="s">
        <v>32</v>
      </c>
      <c r="B34" t="str">
        <f>(Model!$B$28*Model!$B$10)</f>
      </c>
    </row>
    <row r="35">
      <c r="A35" s="4" t="s">
        <v>33</v>
      </c>
      <c r="B35" t="str">
        <f>(Model!$B$29*Model!$B$12)</f>
      </c>
    </row>
    <row r="36">
      <c r="A36" s="4" t="s">
        <v>34</v>
      </c>
      <c r="B36" t="str">
        <f>(Model!$B$32*Model!$B$23)</f>
      </c>
    </row>
    <row r="37">
      <c r="A37" s="4" t="s">
        <v>35</v>
      </c>
      <c r="B37" t="str">
        <f>(((((Model!$B$36+Model!$B$34)+Model!$B$19)+Model!$B$31)+Model!$B$30)-Model!$B$35)</f>
      </c>
    </row>
    <row r="38">
      <c r="A38" s="4" t="s">
        <v>36</v>
      </c>
      <c r="B38" t="str">
        <f>(Model!$B$37/Model!$B$14)</f>
      </c>
    </row>
    <row r="39">
      <c r="A39" s="4" t="s">
        <v>37</v>
      </c>
      <c r="B39" t="str">
        <f>((Model!$B$38/Model!$B$13)-1)</f>
      </c>
    </row>
    <row r="40">
      <c r="A40" s="3" t="s">
        <v>38</v>
      </c>
    </row>
    <row r="41">
      <c r="A41" s="11" t="s">
        <v>39</v>
      </c>
      <c r="B41" s="7" t="str">
        <f>Model!$B$38</f>
      </c>
    </row>
    <row r="42">
      <c r="A42" s="11" t="s">
        <v>40</v>
      </c>
      <c r="B42" s="6" t="str">
        <f>Model!$B$39</f>
      </c>
    </row>
    <row r="43">
      <c r="A43" s="4" t="s">
        <v>41</v>
      </c>
      <c r="B43" s="12" t="str">
        <f>Model!$B$37</f>
      </c>
    </row>
    <row r="44">
      <c r="A44" s="4" t="s">
        <v>42</v>
      </c>
      <c r="B44" s="13" t="str">
        <f>Model!$B$26</f>
      </c>
    </row>
    <row r="45">
      <c r="A45" s="4" t="s">
        <v>43</v>
      </c>
      <c r="B45" s="13" t="str">
        <f>Model!$B$25</f>
      </c>
    </row>
    <row r="46">
      <c r="A46" s="4" t="s">
        <v>44</v>
      </c>
      <c r="B46" s="12" t="str">
        <f>Model!$B$36</f>
      </c>
    </row>
    <row r="47">
      <c r="A47" s="4" t="s">
        <v>45</v>
      </c>
      <c r="B47" s="12" t="str">
        <f>Model!$B$34</f>
      </c>
    </row>
    <row r="48">
      <c r="A48" s="4" t="s">
        <v>46</v>
      </c>
      <c r="B48" s="12" t="str">
        <f>Model!$B$19</f>
      </c>
    </row>
    <row r="49">
      <c r="A49" s="4" t="s">
        <v>47</v>
      </c>
      <c r="B49" s="12" t="str">
        <f>Model!$B$31</f>
      </c>
    </row>
    <row r="50">
      <c r="A50" s="4" t="s">
        <v>48</v>
      </c>
      <c r="B50" s="12" t="str">
        <f>Model!$B$30</f>
      </c>
    </row>
    <row r="51">
      <c r="A51" s="4" t="s">
        <v>49</v>
      </c>
      <c r="B51" s="12" t="str">
        <f>Model!$B$35</f>
      </c>
    </row>
    <row r="52">
      <c r="A52" s="4" t="s">
        <v>50</v>
      </c>
      <c r="B52" s="13" t="str">
        <f>Model!$B$32</f>
      </c>
    </row>
    <row r="53">
      <c r="A53" s="4" t="s">
        <v>51</v>
      </c>
      <c r="B53" s="13" t="str">
        <f>Model!$B$28</f>
      </c>
    </row>
    <row r="55">
      <c r="A55" s="3" t="s">
        <v>52</v>
      </c>
    </row>
    <row r="56">
      <c r="A56" s="4" t="s">
        <v>53</v>
      </c>
      <c r="B56" t="s">
        <v>54</v>
      </c>
    </row>
    <row r="57">
      <c r="A57" s="4" t="s">
        <v>55</v>
      </c>
      <c r="B57" t="s">
        <v>56</v>
      </c>
    </row>
    <row r="58">
      <c r="A58" s="4" t="s">
        <v>57</v>
      </c>
      <c r="B58" t="s">
        <v>58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59</v>
      </c>
      <c r="B1" s="3" t="s">
        <v>60</v>
      </c>
      <c r="C1" s="3" t="s">
        <v>61</v>
      </c>
    </row>
    <row r="2">
      <c r="A2" t="s">
        <v>62</v>
      </c>
      <c r="B2" t="s">
        <v>63</v>
      </c>
      <c r="C2" t="s">
        <v>64</v>
      </c>
    </row>
    <row r="3">
      <c r="A3" t="s">
        <v>65</v>
      </c>
      <c r="B3" t="s">
        <v>63</v>
      </c>
      <c r="C3" t="s">
        <v>64</v>
      </c>
    </row>
    <row r="4">
      <c r="A4" t="s">
        <v>66</v>
      </c>
      <c r="B4" t="s">
        <v>67</v>
      </c>
      <c r="C4" t="s">
        <v>64</v>
      </c>
    </row>
    <row r="5">
      <c r="A5" t="s">
        <v>68</v>
      </c>
      <c r="B5" t="s">
        <v>69</v>
      </c>
      <c r="C5" t="s">
        <v>64</v>
      </c>
    </row>
    <row r="6">
      <c r="A6" t="s">
        <v>70</v>
      </c>
      <c r="B6" t="s">
        <v>71</v>
      </c>
      <c r="C6" t="s">
        <v>64</v>
      </c>
    </row>
    <row r="7">
      <c r="A7" t="s">
        <v>72</v>
      </c>
      <c r="B7" t="s">
        <v>73</v>
      </c>
      <c r="C7" t="s">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