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ev_ebitda_multiple">Model!$B$8</definedName>
    <definedName name="realized_price_per_ton">Model!$B$10</definedName>
    <definedName name="sales_volume_mm_tons">Model!$B$11</definedName>
    <definedName name="current_share_price">Model!$B$15</definedName>
    <definedName name="gross_debt_and_leases_m">Model!$B$17</definedName>
    <definedName name="adjusted_ebitda_m">Model!$B$25</definedName>
    <definedName name="equity_value_m">Model!$B$27</definedName>
    <definedName name="upside_pct">Model!$B$29</definedName>
    <definedName name="q2_2026_cash_cost_per_ton">Model!$B$19</definedName>
    <definedName name="q2_2026_realized_price_per_ton">Model!$B$20</definedName>
    <definedName name="q2_2026_sales_volume_mm_tons">Model!$B$21</definedName>
    <definedName name="other_adj_ebitda_m">Model!$B$9</definedName>
    <definedName name="cash_and_short_investments_m">Model!$B$14</definedName>
    <definedName name="cash_margin_m">Model!$B$23</definedName>
    <definedName name="net_debt_m">Model!$B$24</definedName>
    <definedName name="fair_value_per_share">Model!$B$28</definedName>
    <definedName name="sga_m">Model!$B$12</definedName>
    <definedName name="diluted_shares_m">Model!$B$16</definedName>
    <definedName name="q2_2026_adjusted_ebitda_m">Model!$B$18</definedName>
    <definedName name="enterprise_value_m">Model!$B$26</definedName>
    <definedName name="cash_cost_per_ton">Model!$B$7</definedName>
  </definedNames>
  <calcPr calcId="122211" fullCalcOnLoad="true"/>
</workbook>
</file>

<file path=xl/sharedStrings.xml><?xml version="1.0" encoding="utf-8"?>
<sst xmlns="http://schemas.openxmlformats.org/spreadsheetml/2006/main" count="62" uniqueCount="62">
  <si>
    <t>Warrior Met Coal normalized EV/EBITDA valuation</t>
  </si>
  <si>
    <t>Normalized EV/EBITDA valuation updated for Q2 2026. Volume remains at the midpoint of raised guidance, normalized price remains $150 per ton, and cash cost remains $98 as Blue Creek ramps. The unchanged 5.5x multiple recognizes improved execution while preserving a commodity-cycle discount.</t>
  </si>
  <si>
    <t>As of 2026-08-09  ·  Currency: USD  ·  https://modeledge.ai/model/fm_2390578abb9396794d9598a84cf71afa</t>
  </si>
  <si>
    <t>FY2026E</t>
  </si>
  <si>
    <t>Inputs</t>
  </si>
  <si>
    <t>Cash cost of sales per short ton, FOB port</t>
  </si>
  <si>
    <t>Normalized EV / adjusted EBITDA multiple</t>
  </si>
  <si>
    <t>Other EBITDA items and non-cash add-backs, $M</t>
  </si>
  <si>
    <t>Average realized coal price per short ton</t>
  </si>
  <si>
    <t>2026 coal sales volume, million short tons</t>
  </si>
  <si>
    <t>SG&amp;A expense, $M</t>
  </si>
  <si>
    <t>Constants</t>
  </si>
  <si>
    <t>cash_and_short_investments_m</t>
  </si>
  <si>
    <t>current_share_price</t>
  </si>
  <si>
    <t>diluted_shares_m</t>
  </si>
  <si>
    <t>gross_debt_and_leases_m</t>
  </si>
  <si>
    <t>q2_2026_adjusted_ebitda_m</t>
  </si>
  <si>
    <t>q2_2026_cash_cost_per_ton</t>
  </si>
  <si>
    <t>q2_2026_realized_price_per_ton</t>
  </si>
  <si>
    <t>q2_2026_sales_volume_mm_tons</t>
  </si>
  <si>
    <t>Calculations</t>
  </si>
  <si>
    <t>cash_margin_m</t>
  </si>
  <si>
    <t>net_debt_m</t>
  </si>
  <si>
    <t>adjusted_ebitda_m</t>
  </si>
  <si>
    <t>enterprise_value_m</t>
  </si>
  <si>
    <t>equity_value_m</t>
  </si>
  <si>
    <t>fair_value_per_share</t>
  </si>
  <si>
    <t>upside_pct</t>
  </si>
  <si>
    <t>Outputs</t>
  </si>
  <si>
    <t>Normalized adjusted EBITDA</t>
  </si>
  <si>
    <t>Enterprise value</t>
  </si>
  <si>
    <t>Equity value</t>
  </si>
  <si>
    <t>Fair value per share</t>
  </si>
  <si>
    <t>Upside/downside to current price</t>
  </si>
  <si>
    <t>EV/EBITDA valuation bridge</t>
  </si>
  <si>
    <t>Sales volume</t>
  </si>
  <si>
    <t>Realized price per ton</t>
  </si>
  <si>
    <t>Cash cost per ton</t>
  </si>
  <si>
    <t>Cash margin</t>
  </si>
  <si>
    <t>SG&amp;A</t>
  </si>
  <si>
    <t>Other add-backs</t>
  </si>
  <si>
    <t>Adjusted EBITDA</t>
  </si>
  <si>
    <t>EV / EBITDA multiple</t>
  </si>
  <si>
    <t>Net debt</t>
  </si>
  <si>
    <t>Scenarios (reference)</t>
  </si>
  <si>
    <t>base</t>
  </si>
  <si>
    <t/>
  </si>
  <si>
    <t>bear</t>
  </si>
  <si>
    <t>cash_cost_per_ton = 105, ev_ebitda_multiple = 4.8, other_adj_ebitda_m = 30, realized_price_per_ton = 135, sales_volume_mm_tons = 13, sga_m = 85</t>
  </si>
  <si>
    <t>bull</t>
  </si>
  <si>
    <t>cash_cost_per_ton = 92, ev_ebitda_multiple = 6, other_adj_ebitda_m = 40, realized_price_per_ton = 180, sales_volume_mm_tons = 14, sga_m = 78</t>
  </si>
  <si>
    <t>Claim</t>
  </si>
  <si>
    <t>URL</t>
  </si>
  <si>
    <t>Accessed</t>
  </si>
  <si>
    <t>Q2 sales volume reached a record 3.7M tons, realized price was $137.82 per ton, cash cost was $92.53, adjusted EBITDA was $156.9M, and full-year volume guidance increased to 13M-14M tons.</t>
  </si>
  <si>
    <t>https://investors.warriormetcoal.com/news-releases/2026/08-05-2026-210548657</t>
  </si>
  <si>
    <t>2026-08-09</t>
  </si>
  <si>
    <t>The Q2 2026 balance sheet reported $302.346M of cash and cash equivalents, $20.152M of short-term investments, 52.802M shares outstanding, $154.591M of long-term debt, $81.241M of finance lease liabilities, and $33.489M of federal coal lease obligations.</t>
  </si>
  <si>
    <t>https://www.sec.gov/Archives/edgar/data/1691303/000119312526335324/hcc-20260630.htm</t>
  </si>
  <si>
    <t>Management said Blue Creek was operational, development spending was complete, full-year Blue Creek sales volume increased to 5M short tons, and about 90% of that volume was already contracted.</t>
  </si>
  <si>
    <t>https://investors.warriormetcoal.com/events-and-presentations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</si>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</sst>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
    <numFmt numFmtId="165" formatCode="0.0"/>
    <numFmt numFmtId="166" formatCode="&quot;$&quot;#,##0"/>
    <numFmt numFmtId="167" formatCode="&quot;$&quot;0.00"/>
    <numFmt numFmtId="168"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98</v>
      </c>
    </row>
    <row r="8">
      <c r="A8" s="5" t="s">
        <v>6</v>
      </c>
      <c r="B8" s="7">
        <v>5.5</v>
      </c>
    </row>
    <row r="9">
      <c r="A9" s="5" t="s">
        <v>7</v>
      </c>
      <c r="B9" s="6">
        <v>35</v>
      </c>
    </row>
    <row r="10">
      <c r="A10" s="5" t="s">
        <v>8</v>
      </c>
      <c r="B10" s="6">
        <v>150</v>
      </c>
    </row>
    <row r="11">
      <c r="A11" s="5" t="s">
        <v>9</v>
      </c>
      <c r="B11" s="7">
        <v>13.5</v>
      </c>
    </row>
    <row r="12">
      <c r="A12" s="5" t="s">
        <v>10</v>
      </c>
      <c r="B12" s="6">
        <v>80</v>
      </c>
    </row>
    <row r="13">
      <c r="A13" s="4" t="s">
        <v>11</v>
      </c>
    </row>
    <row r="14">
      <c r="A14" s="5" t="s">
        <v>12</v>
      </c>
      <c r="B14">
        <v>322.498</v>
      </c>
    </row>
    <row r="15">
      <c r="A15" s="5" t="s">
        <v>13</v>
      </c>
      <c r="B15">
        <v>91.97</v>
      </c>
    </row>
    <row r="16">
      <c r="A16" s="5" t="s">
        <v>14</v>
      </c>
      <c r="B16">
        <v>52.8</v>
      </c>
    </row>
    <row r="17">
      <c r="A17" s="5" t="s">
        <v>15</v>
      </c>
      <c r="B17">
        <v>269.321</v>
      </c>
    </row>
    <row r="18">
      <c r="A18" s="5" t="s">
        <v>16</v>
      </c>
      <c r="B18">
        <v>156.9</v>
      </c>
    </row>
    <row r="19">
      <c r="A19" s="5" t="s">
        <v>17</v>
      </c>
      <c r="B19">
        <v>92.53</v>
      </c>
    </row>
    <row r="20">
      <c r="A20" s="5" t="s">
        <v>18</v>
      </c>
      <c r="B20">
        <v>137.82</v>
      </c>
    </row>
    <row r="21">
      <c r="A21" s="5" t="s">
        <v>19</v>
      </c>
      <c r="B21">
        <v>3.654</v>
      </c>
    </row>
    <row r="22">
      <c r="A22" s="4" t="s">
        <v>20</v>
      </c>
    </row>
    <row r="23">
      <c r="A23" s="5" t="s">
        <v>21</v>
      </c>
      <c r="B23" t="str">
        <f>(Model!$B$11*(Model!$B$10-Model!$B$7))</f>
      </c>
    </row>
    <row r="24">
      <c r="A24" s="5" t="s">
        <v>22</v>
      </c>
      <c r="B24" t="str">
        <f>(Model!$B$17-Model!$B$14)</f>
      </c>
    </row>
    <row r="25">
      <c r="A25" s="5" t="s">
        <v>23</v>
      </c>
      <c r="B25" t="str">
        <f>((Model!$B$23-Model!$B$12)+Model!$B$9)</f>
      </c>
    </row>
    <row r="26">
      <c r="A26" s="5" t="s">
        <v>24</v>
      </c>
      <c r="B26" t="str">
        <f>(Model!$B$25*Model!$B$8)</f>
      </c>
    </row>
    <row r="27">
      <c r="A27" s="5" t="s">
        <v>25</v>
      </c>
      <c r="B27" t="str">
        <f>(Model!$B$26-Model!$B$24)</f>
      </c>
    </row>
    <row r="28">
      <c r="A28" s="5" t="s">
        <v>26</v>
      </c>
      <c r="B28" t="str">
        <f>MAX(0,(Model!$B$27/Model!$B$16))</f>
      </c>
    </row>
    <row r="29">
      <c r="A29" s="5" t="s">
        <v>27</v>
      </c>
      <c r="B29" t="str">
        <f>((Model!$B$28/Model!$B$15)-1)</f>
      </c>
    </row>
    <row r="30">
      <c r="A30" s="4" t="s">
        <v>28</v>
      </c>
    </row>
    <row r="31">
      <c r="A31" s="5" t="s">
        <v>29</v>
      </c>
      <c r="B31" s="8" t="str">
        <f>Model!$B$25</f>
      </c>
    </row>
    <row r="32">
      <c r="A32" s="5" t="s">
        <v>30</v>
      </c>
      <c r="B32" s="8" t="str">
        <f>Model!$B$26</f>
      </c>
    </row>
    <row r="33">
      <c r="A33" s="5" t="s">
        <v>31</v>
      </c>
      <c r="B33" s="8" t="str">
        <f>Model!$B$27</f>
      </c>
    </row>
    <row r="34">
      <c r="A34" s="5" t="s">
        <v>32</v>
      </c>
      <c r="B34" s="9" t="str">
        <f>Model!$B$28</f>
      </c>
    </row>
    <row r="35">
      <c r="A35" s="5" t="s">
        <v>33</v>
      </c>
      <c r="B35" s="10" t="str">
        <f>Model!$B$29</f>
      </c>
    </row>
    <row r="37">
      <c r="A37" s="4" t="s">
        <v>34</v>
      </c>
    </row>
    <row r="38">
      <c r="B38" s="3" t="s">
        <v>3</v>
      </c>
    </row>
    <row r="39">
      <c r="A39" s="5" t="s">
        <v>35</v>
      </c>
      <c r="B39" s="7" t="str">
        <f>Model!$B$11</f>
      </c>
    </row>
    <row r="40">
      <c r="A40" s="5" t="s">
        <v>36</v>
      </c>
      <c r="B40" s="6" t="str">
        <f>Model!$B$10</f>
      </c>
    </row>
    <row r="41">
      <c r="A41" s="5" t="s">
        <v>37</v>
      </c>
      <c r="B41" s="6" t="str">
        <f>Model!$B$7</f>
      </c>
    </row>
    <row r="42">
      <c r="A42" s="5" t="s">
        <v>38</v>
      </c>
      <c r="B42" s="8" t="str">
        <f>Model!$B$23</f>
      </c>
    </row>
    <row r="43">
      <c r="A43" s="5" t="s">
        <v>39</v>
      </c>
      <c r="B43" s="8" t="str">
        <f>Model!$B$12</f>
      </c>
    </row>
    <row r="44">
      <c r="A44" s="5" t="s">
        <v>40</v>
      </c>
      <c r="B44" s="8" t="str">
        <f>Model!$B$9</f>
      </c>
    </row>
    <row r="45">
      <c r="A45" s="5" t="s">
        <v>41</v>
      </c>
      <c r="B45" s="8" t="str">
        <f>Model!$B$25</f>
      </c>
    </row>
    <row r="46">
      <c r="A46" s="5" t="s">
        <v>42</v>
      </c>
      <c r="B46" s="7" t="str">
        <f>Model!$B$8</f>
      </c>
    </row>
    <row r="47">
      <c r="A47" s="5" t="s">
        <v>30</v>
      </c>
      <c r="B47" s="8" t="str">
        <f>Model!$B$26</f>
      </c>
    </row>
    <row r="48">
      <c r="A48" s="5" t="s">
        <v>43</v>
      </c>
      <c r="B48" s="8" t="str">
        <f>Model!$B$24</f>
      </c>
    </row>
    <row r="49">
      <c r="A49" s="5" t="s">
        <v>31</v>
      </c>
      <c r="B49" s="8" t="str">
        <f>Model!$B$27</f>
      </c>
    </row>
    <row r="50">
      <c r="A50" s="5" t="s">
        <v>32</v>
      </c>
      <c r="B50" s="9" t="str">
        <f>Model!$B$28</f>
      </c>
    </row>
    <row r="52">
      <c r="A52" s="4" t="s">
        <v>44</v>
      </c>
    </row>
    <row r="53">
      <c r="A53" s="5" t="s">
        <v>45</v>
      </c>
      <c r="B53" t="s">
        <v>46</v>
      </c>
    </row>
    <row r="54">
      <c r="A54" s="5" t="s">
        <v>47</v>
      </c>
      <c r="B54" t="s">
        <v>48</v>
      </c>
    </row>
    <row r="55">
      <c r="A55" s="5" t="s">
        <v>49</v>
      </c>
      <c r="B55" t="s">
        <v>50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51</v>
      </c>
      <c r="B1" s="4" t="s">
        <v>52</v>
      </c>
      <c r="C1" s="4" t="s">
        <v>53</v>
      </c>
    </row>
    <row r="2">
      <c r="A2" t="s">
        <v>54</v>
      </c>
      <c r="B2" t="s">
        <v>55</v>
      </c>
      <c r="C2" t="s">
        <v>56</v>
      </c>
    </row>
    <row r="3">
      <c r="A3" t="s">
        <v>57</v>
      </c>
      <c r="B3" t="s">
        <v>58</v>
      </c>
      <c r="C3" t="s">
        <v>56</v>
      </c>
    </row>
    <row r="4">
      <c r="A4" t="s">
        <v>59</v>
      </c>
      <c r="B4" t="s">
        <v>60</v>
      </c>
      <c r="C4" t="s">
        <v>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