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iluted_shares">Model!$B$10</definedName>
    <definedName name="spectrum_gross_sale_value">Model!$B$14</definedName>
    <definedName name="q2_2026_media_segment_profit">Model!$B$25</definedName>
    <definedName name="ats_value">Model!$B$28</definedName>
    <definedName name="fy2025_spectrum_revenue">Model!$B$18</definedName>
    <definedName name="q2_2026_cash_and_securities">Model!$B$24</definedName>
    <definedName name="spectrum_after_leakage">Model!$B$33</definedName>
    <definedName name="q2_2026_ats_annualized_comparable_revenue">Model!$B$35</definedName>
    <definedName name="net_debt">Model!$B$13</definedName>
    <definedName name="q2_2026_ats_comparable_net_revenue">Model!$B$32</definedName>
    <definedName name="upside_downside">Model!$B$40</definedName>
    <definedName name="current_price">Model!$B$9</definedName>
    <definedName name="fy2025_media_segment_profit">Model!$B$17</definedName>
    <definedName name="q2_2025_ats_cost_of_revenue">Model!$B$20</definedName>
    <definedName name="q2_2026_total_debt">Model!$B$26</definedName>
    <definedName name="q2_2025_ats_comparable_net_revenue">Model!$B$31</definedName>
    <definedName name="ats_comparable_net_revenue">Model!$B$5</definedName>
    <definedName name="corporate_expense_runrate">Model!$B$8</definedName>
    <definedName name="litigation_reserve">Model!$B$11</definedName>
    <definedName name="media_stub_ev">Model!$B$12</definedName>
    <definedName name="enterprise_value_before_debt">Model!$B$37</definedName>
    <definedName name="value_per_share">Model!$B$39</definedName>
    <definedName name="corporate_drag_multiple">Model!$B$7</definedName>
    <definedName name="current_enterprise_value">Model!$B$34</definedName>
    <definedName name="q2_2026_ats_comparable_growth">Model!$B$36</definedName>
    <definedName name="spectrum_leakage">Model!$B$15</definedName>
    <definedName name="ats_net_revenue_multiple">Model!$B$6</definedName>
    <definedName name="q2_2025_ats_gross_revenue">Model!$B$21</definedName>
    <definedName name="q2_2026_ats_cost_of_revenue">Model!$B$22</definedName>
    <definedName name="corporate_drag_value">Model!$B$29</definedName>
    <definedName name="market_cap">Model!$B$30</definedName>
    <definedName name="q1_2026_spectrum_revenue">Model!$B$19</definedName>
    <definedName name="q2_2026_ats_gross_revenue">Model!$B$23</definedName>
    <definedName name="equity_value">Model!$B$38</definedName>
  </definedNames>
  <calcPr calcId="122211" fullCalcOnLoad="true"/>
</workbook>
</file>

<file path=xl/sharedStrings.xml><?xml version="1.0" encoding="utf-8"?>
<sst xmlns="http://schemas.openxmlformats.org/spreadsheetml/2006/main" count="78" uniqueCount="78">
  <si>
    <t>Entravision SOTP - ATS revenue multiple, spectrum and media</t>
  </si>
  <si>
    <t>As of 2026-08-11  ·  Currency: USD  ·  https://modeledge.ai/model/fm_2580b61aa79245b1b30f96c5122fc0ca</t>
  </si>
  <si>
    <t>Inputs</t>
  </si>
  <si>
    <t>ATS comparable net revenue</t>
  </si>
  <si>
    <t>ATS net revenue multiple</t>
  </si>
  <si>
    <t>Corporate drag multiple</t>
  </si>
  <si>
    <t>Annual corporate expense</t>
  </si>
  <si>
    <t>Current share price</t>
  </si>
  <si>
    <t>Diluted shares</t>
  </si>
  <si>
    <t>Incremental litigation reserve</t>
  </si>
  <si>
    <t>Legacy media enterprise value</t>
  </si>
  <si>
    <t>Net debt</t>
  </si>
  <si>
    <t>Spectrum gross sale proceeds</t>
  </si>
  <si>
    <t>Spectrum tax and transaction leakage</t>
  </si>
  <si>
    <t>Constants</t>
  </si>
  <si>
    <t>fy2025_media_segment_profit</t>
  </si>
  <si>
    <t>fy2025_spectrum_revenue</t>
  </si>
  <si>
    <t>q1_2026_spectrum_revenue</t>
  </si>
  <si>
    <t>q2_2025_ats_cost_of_revenue</t>
  </si>
  <si>
    <t>q2_2025_ats_gross_revenue</t>
  </si>
  <si>
    <t>q2_2026_ats_cost_of_revenue</t>
  </si>
  <si>
    <t>q2_2026_ats_gross_revenue</t>
  </si>
  <si>
    <t>q2_2026_cash_and_securities</t>
  </si>
  <si>
    <t>q2_2026_media_segment_profit</t>
  </si>
  <si>
    <t>q2_2026_total_debt</t>
  </si>
  <si>
    <t>Calculations</t>
  </si>
  <si>
    <t>ats_value</t>
  </si>
  <si>
    <t>corporate_drag_value</t>
  </si>
  <si>
    <t>market_cap</t>
  </si>
  <si>
    <t>q2_2025_ats_comparable_net_revenue</t>
  </si>
  <si>
    <t>q2_2026_ats_comparable_net_revenue</t>
  </si>
  <si>
    <t>spectrum_after_leakage</t>
  </si>
  <si>
    <t>current_enterprise_value</t>
  </si>
  <si>
    <t>q2_2026_ats_annualized_comparable_revenue</t>
  </si>
  <si>
    <t>q2_2026_ats_comparable_growth</t>
  </si>
  <si>
    <t>enterprise_value_before_debt</t>
  </si>
  <si>
    <t>equity_value</t>
  </si>
  <si>
    <t>value_per_share</t>
  </si>
  <si>
    <t>upside_downside</t>
  </si>
  <si>
    <t>Outputs</t>
  </si>
  <si>
    <t>SOTP fair value per share</t>
  </si>
  <si>
    <t>Implied equity value ($M)</t>
  </si>
  <si>
    <t>Implied ATS enterprise value ($M)</t>
  </si>
  <si>
    <t>Normalized ATS comparable net revenue ($M)</t>
  </si>
  <si>
    <t>Q2 annualized ATS comparable net revenue ($M)</t>
  </si>
  <si>
    <t>Q2 ATS comparable net revenue growth</t>
  </si>
  <si>
    <t>Spectrum proceeds after leakage ($M)</t>
  </si>
  <si>
    <t>Legacy media enterprise value ($M)</t>
  </si>
  <si>
    <t>Capitalized corporate drag ($M)</t>
  </si>
  <si>
    <t>Net debt ($M)</t>
  </si>
  <si>
    <t>Current enterprise value ($M)</t>
  </si>
  <si>
    <t>Upside/downside to current price</t>
  </si>
  <si>
    <t>Scenarios (reference)</t>
  </si>
  <si>
    <t>base</t>
  </si>
  <si>
    <t/>
  </si>
  <si>
    <t>bear</t>
  </si>
  <si>
    <t>ats_comparable_net_revenue = 180, ats_net_revenue_multiple = 3.5, corporate_drag_multiple = 7, corporate_expense_runrate = 32, litigation_reserve = 31.5, media_stub_ev = 100, net_debt = 100, spectrum_gross_sale_value = 100, spectrum_leakage = 0.3</t>
  </si>
  <si>
    <t>bull</t>
  </si>
  <si>
    <t>ats_comparable_net_revenue = 275, ats_net_revenue_multiple = 6.5, corporate_drag_multiple = 5, corporate_expense_runrate = 20, litigation_reserve = 0, media_stub_ev = 325, net_debt = 80, spectrum_gross_sale_value = 300, spectrum_leakage = 0.15</t>
  </si>
  <si>
    <t>Claim</t>
  </si>
  <si>
    <t>URL</t>
  </si>
  <si>
    <t>Accessed</t>
  </si>
  <si>
    <t>Q2 2026 ATS gross revenue was $182.821M and cost of revenue was $111.870M, producing $70.951M of comparable net revenue. Corporate expense was $6.597M.</t>
  </si>
  <si>
    <t>https://www.sec.gov/Archives/edgar/data/1109116/000119312526342382/evc-20260630.htm</t>
  </si>
  <si>
    <t>2026-08-11</t>
  </si>
  <si>
    <t>At June 30, 2026, cash and marketable securities were $83.381M, debt was $157.270M, and Q2 diluted weighted-average shares were 102.858M.</t>
  </si>
  <si>
    <t>Q1 2026 ATS revenue was $154.550M and ATS cost of revenue was $96.589M, producing $57.961M of comparable net revenue versus $20.668M in Q1 2025.</t>
  </si>
  <si>
    <t>https://www.sec.gov/Archives/edgar/data/1109116/000119312526206399/evc-20260331.htm</t>
  </si>
  <si>
    <t>At March 31, 2026, cash and marketable securities were $71.144M, debt was $162.195M, and diluted shares were 96.420181M.</t>
  </si>
  <si>
    <t>Liftoff reported Q1 2026 Core Advertising revenue of $204.7M, up 37%, and reports publisher consideration net because it acts as agent.</t>
  </si>
  <si>
    <t>https://www.sec.gov/Archives/edgar/data/1850351/000119312526257410/iron_424b4_round_2.htm</t>
  </si>
  <si>
    <t>Entravision generated $6.170M of spectrum usage rights revenue in 2025 and $0.797M in Q1 2026.</t>
  </si>
  <si>
    <t>https://www.sec.gov/Archives/edgar/data/1109116/000119312526164493/evc-ars-2025.pdf</t>
  </si>
  <si>
    <t>Entravision announced approximately $264M of anticipated proceeds from the 2017 FCC broadcast spectrum auction.</t>
  </si>
  <si>
    <t>https://investor.entravision.com/news/news-details/2017/Entravision-Communications-Corporation-Reports-Fourth-Quarter-And-Full-Year-2016-Results-03-02-2017/default.aspx</t>
  </si>
  <si>
    <t>Historical EVC prices used to frame a conservative legacy media stub include approximately $3.96 in August 2023 and approximately $2.19 in July 2024.</t>
  </si>
  <si>
    <t>https://www.financecharts.com/stocks/EVC/summary/price</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</si>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</sst>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0%"/>
    <numFmt numFmtId="165" formatCode="&quot;$&quot;0.00"/>
    <numFmt numFmtId="166" formatCode="&quot;$&quot;#,##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v>270</v>
      </c>
    </row>
    <row r="6">
      <c r="A6" s="4" t="s">
        <v>4</v>
      </c>
      <c r="B6">
        <v>5</v>
      </c>
    </row>
    <row r="7">
      <c r="A7" s="4" t="s">
        <v>5</v>
      </c>
      <c r="B7">
        <v>6</v>
      </c>
    </row>
    <row r="8">
      <c r="A8" s="4" t="s">
        <v>6</v>
      </c>
      <c r="B8">
        <v>26.388</v>
      </c>
    </row>
    <row r="9">
      <c r="A9" s="4" t="s">
        <v>7</v>
      </c>
      <c r="B9">
        <v>7.99</v>
      </c>
    </row>
    <row r="10">
      <c r="A10" s="4" t="s">
        <v>8</v>
      </c>
      <c r="B10">
        <v>102.857606</v>
      </c>
    </row>
    <row r="11">
      <c r="A11" s="4" t="s">
        <v>9</v>
      </c>
      <c r="B11">
        <v>0</v>
      </c>
    </row>
    <row r="12">
      <c r="A12" s="4" t="s">
        <v>10</v>
      </c>
      <c r="B12">
        <v>225</v>
      </c>
    </row>
    <row r="13">
      <c r="A13" s="4" t="s">
        <v>11</v>
      </c>
      <c r="B13">
        <v>73.889</v>
      </c>
    </row>
    <row r="14">
      <c r="A14" s="4" t="s">
        <v>12</v>
      </c>
      <c r="B14">
        <v>200</v>
      </c>
    </row>
    <row r="15">
      <c r="A15" s="4" t="s">
        <v>13</v>
      </c>
      <c r="B15" s="5">
        <v>0.25</v>
      </c>
    </row>
    <row r="16">
      <c r="A16" s="3" t="s">
        <v>14</v>
      </c>
    </row>
    <row r="17">
      <c r="A17" s="4" t="s">
        <v>15</v>
      </c>
      <c r="B17">
        <v>-6.17</v>
      </c>
    </row>
    <row r="18">
      <c r="A18" s="4" t="s">
        <v>16</v>
      </c>
      <c r="B18">
        <v>6.17</v>
      </c>
    </row>
    <row r="19">
      <c r="A19" s="4" t="s">
        <v>17</v>
      </c>
      <c r="B19">
        <v>0.797</v>
      </c>
    </row>
    <row r="20">
      <c r="A20" s="4" t="s">
        <v>18</v>
      </c>
      <c r="B20">
        <v>33.359</v>
      </c>
    </row>
    <row r="21">
      <c r="A21" s="4" t="s">
        <v>19</v>
      </c>
      <c r="B21">
        <v>55.322</v>
      </c>
    </row>
    <row r="22">
      <c r="A22" s="4" t="s">
        <v>20</v>
      </c>
      <c r="B22">
        <v>111.87</v>
      </c>
    </row>
    <row r="23">
      <c r="A23" s="4" t="s">
        <v>21</v>
      </c>
      <c r="B23">
        <v>182.821</v>
      </c>
    </row>
    <row r="24">
      <c r="A24" s="4" t="s">
        <v>22</v>
      </c>
      <c r="B24">
        <v>83.381</v>
      </c>
    </row>
    <row r="25">
      <c r="A25" s="4" t="s">
        <v>23</v>
      </c>
      <c r="B25">
        <v>-3.28</v>
      </c>
    </row>
    <row r="26">
      <c r="A26" s="4" t="s">
        <v>24</v>
      </c>
      <c r="B26">
        <v>157.27</v>
      </c>
    </row>
    <row r="27">
      <c r="A27" s="3" t="s">
        <v>25</v>
      </c>
    </row>
    <row r="28">
      <c r="A28" s="4" t="s">
        <v>26</v>
      </c>
      <c r="B28" t="str">
        <f>(Model!$B$5*Model!$B$6)</f>
      </c>
    </row>
    <row r="29">
      <c r="A29" s="4" t="s">
        <v>27</v>
      </c>
      <c r="B29" t="str">
        <f>(Model!$B$8*Model!$B$7)</f>
      </c>
    </row>
    <row r="30">
      <c r="A30" s="4" t="s">
        <v>28</v>
      </c>
      <c r="B30" t="str">
        <f>(Model!$B$9*Model!$B$10)</f>
      </c>
    </row>
    <row r="31">
      <c r="A31" s="4" t="s">
        <v>29</v>
      </c>
      <c r="B31" t="str">
        <f>(Model!$B$21-Model!$B$20)</f>
      </c>
    </row>
    <row r="32">
      <c r="A32" s="4" t="s">
        <v>30</v>
      </c>
      <c r="B32" t="str">
        <f>(Model!$B$23-Model!$B$22)</f>
      </c>
    </row>
    <row r="33">
      <c r="A33" s="4" t="s">
        <v>31</v>
      </c>
      <c r="B33" t="str">
        <f>(Model!$B$14*(1-Model!$B$15))</f>
      </c>
    </row>
    <row r="34">
      <c r="A34" s="4" t="s">
        <v>32</v>
      </c>
      <c r="B34" t="str">
        <f>(Model!$B$30+Model!$B$13)</f>
      </c>
    </row>
    <row r="35">
      <c r="A35" s="4" t="s">
        <v>33</v>
      </c>
      <c r="B35" t="str">
        <f>(Model!$B$32*4)</f>
      </c>
    </row>
    <row r="36">
      <c r="A36" s="4" t="s">
        <v>34</v>
      </c>
      <c r="B36" t="str">
        <f>((Model!$B$32/Model!$B$31)-1)</f>
      </c>
    </row>
    <row r="37">
      <c r="A37" s="4" t="s">
        <v>35</v>
      </c>
      <c r="B37" t="str">
        <f>((((Model!$B$28+Model!$B$33)+Model!$B$12)-Model!$B$29)-Model!$B$11)</f>
      </c>
    </row>
    <row r="38">
      <c r="A38" s="4" t="s">
        <v>36</v>
      </c>
      <c r="B38" t="str">
        <f>(Model!$B$37-Model!$B$13)</f>
      </c>
    </row>
    <row r="39">
      <c r="A39" s="4" t="s">
        <v>37</v>
      </c>
      <c r="B39" t="str">
        <f>(Model!$B$38/Model!$B$10)</f>
      </c>
    </row>
    <row r="40">
      <c r="A40" s="4" t="s">
        <v>38</v>
      </c>
      <c r="B40" t="str">
        <f>((Model!$B$39/Model!$B$9)-1)</f>
      </c>
    </row>
    <row r="41">
      <c r="A41" s="3" t="s">
        <v>39</v>
      </c>
    </row>
    <row r="42">
      <c r="A42" s="4" t="s">
        <v>40</v>
      </c>
      <c r="B42" s="6" t="str">
        <f>Model!$B$39</f>
      </c>
    </row>
    <row r="43">
      <c r="A43" s="4" t="s">
        <v>41</v>
      </c>
      <c r="B43" s="7" t="str">
        <f>Model!$B$38</f>
      </c>
    </row>
    <row r="44">
      <c r="A44" s="4" t="s">
        <v>42</v>
      </c>
      <c r="B44" s="7" t="str">
        <f>Model!$B$28</f>
      </c>
    </row>
    <row r="45">
      <c r="A45" s="4" t="s">
        <v>43</v>
      </c>
      <c r="B45" s="7" t="str">
        <f>Model!$B$5</f>
      </c>
    </row>
    <row r="46">
      <c r="A46" s="4" t="s">
        <v>44</v>
      </c>
      <c r="B46" s="7" t="str">
        <f>Model!$B$35</f>
      </c>
    </row>
    <row r="47">
      <c r="A47" s="4" t="s">
        <v>45</v>
      </c>
      <c r="B47" s="5" t="str">
        <f>Model!$B$36</f>
      </c>
    </row>
    <row r="48">
      <c r="A48" s="4" t="s">
        <v>46</v>
      </c>
      <c r="B48" s="7" t="str">
        <f>Model!$B$33</f>
      </c>
    </row>
    <row r="49">
      <c r="A49" s="4" t="s">
        <v>47</v>
      </c>
      <c r="B49" s="7" t="str">
        <f>Model!$B$12</f>
      </c>
    </row>
    <row r="50">
      <c r="A50" s="4" t="s">
        <v>48</v>
      </c>
      <c r="B50" s="7" t="str">
        <f>Model!$B$29</f>
      </c>
    </row>
    <row r="51">
      <c r="A51" s="4" t="s">
        <v>49</v>
      </c>
      <c r="B51" s="7" t="str">
        <f>Model!$B$13</f>
      </c>
    </row>
    <row r="52">
      <c r="A52" s="4" t="s">
        <v>50</v>
      </c>
      <c r="B52" s="7" t="str">
        <f>Model!$B$34</f>
      </c>
    </row>
    <row r="53">
      <c r="A53" s="4" t="s">
        <v>51</v>
      </c>
      <c r="B53" s="5" t="str">
        <f>Model!$B$40</f>
      </c>
    </row>
    <row r="55">
      <c r="A55" s="3" t="s">
        <v>52</v>
      </c>
    </row>
    <row r="56">
      <c r="A56" s="4" t="s">
        <v>53</v>
      </c>
      <c r="B56" t="s">
        <v>54</v>
      </c>
    </row>
    <row r="57">
      <c r="A57" s="4" t="s">
        <v>55</v>
      </c>
      <c r="B57" t="s">
        <v>56</v>
      </c>
    </row>
    <row r="58">
      <c r="A58" s="4" t="s">
        <v>57</v>
      </c>
      <c r="B58" t="s">
        <v>58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59</v>
      </c>
      <c r="B1" s="3" t="s">
        <v>60</v>
      </c>
      <c r="C1" s="3" t="s">
        <v>61</v>
      </c>
    </row>
    <row r="2">
      <c r="A2" t="s">
        <v>62</v>
      </c>
      <c r="B2" t="s">
        <v>63</v>
      </c>
      <c r="C2" t="s">
        <v>64</v>
      </c>
    </row>
    <row r="3">
      <c r="A3" t="s">
        <v>65</v>
      </c>
      <c r="B3" t="s">
        <v>63</v>
      </c>
      <c r="C3" t="s">
        <v>64</v>
      </c>
    </row>
    <row r="4">
      <c r="A4" t="s">
        <v>66</v>
      </c>
      <c r="B4" t="s">
        <v>67</v>
      </c>
      <c r="C4" t="s">
        <v>54</v>
      </c>
    </row>
    <row r="5">
      <c r="A5" t="s">
        <v>68</v>
      </c>
      <c r="B5" t="s">
        <v>67</v>
      </c>
      <c r="C5" t="s">
        <v>54</v>
      </c>
    </row>
    <row r="6">
      <c r="A6" t="s">
        <v>69</v>
      </c>
      <c r="B6" t="s">
        <v>70</v>
      </c>
      <c r="C6" t="s">
        <v>54</v>
      </c>
    </row>
    <row r="7">
      <c r="A7" t="s">
        <v>71</v>
      </c>
      <c r="B7" t="s">
        <v>72</v>
      </c>
      <c r="C7" t="s">
        <v>54</v>
      </c>
    </row>
    <row r="8">
      <c r="A8" t="s">
        <v>73</v>
      </c>
      <c r="B8" t="s">
        <v>74</v>
      </c>
      <c r="C8" t="s">
        <v>54</v>
      </c>
    </row>
    <row r="9">
      <c r="A9" t="s">
        <v>75</v>
      </c>
      <c r="B9" t="s">
        <v>76</v>
      </c>
      <c r="C9" t="s">
        <v>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