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urrent_price">Model!$B$6</definedName>
    <definedName name="diluted_shares">Model!$B$7</definedName>
    <definedName name="ports_pike_pe_haircut">Model!$B$9</definedName>
    <definedName name="target_pe">Model!$B$10</definedName>
    <definedName name="forward_net_income">Model!$B$13</definedName>
    <definedName name="implied_equity_value">Model!$B$15</definedName>
    <definedName name="upside">Model!$B$16</definedName>
    <definedName name="forward_eps">Model!$B$8</definedName>
    <definedName name="applied_pe">Model!$B$12</definedName>
    <definedName name="fair_value">Model!$B$14</definedName>
  </definedNames>
  <calcPr calcId="122211" fullCalcOnLoad="true"/>
</workbook>
</file>

<file path=xl/sharedStrings.xml><?xml version="1.0" encoding="utf-8"?>
<sst xmlns="http://schemas.openxmlformats.org/spreadsheetml/2006/main" count="50" uniqueCount="50">
  <si>
    <t>NVIDIA forward normalized EPS valuation</t>
  </si>
  <si>
    <t xml:space="preserve">Forward non-GAAP earnings valuation for NVIDIA after Q2 FY27. The base annualizes the Q3 FY27 guided run-rate: $108B revenue, 74% non-GAAP gross margin, about $9B non-GAAP operating expense, a 17% midpoint tax rate, and 24.285B diluted shares. The outlook assumes no Data Center compute revenue from China. PORTS-Pike RVGs remain a contingent P/E haircut, not an earnings reduction.
</t>
  </si>
  <si>
    <t>As of 2026-08-26  ·  Currency: USD  ·  https://modeledge.ai/model/fm_2a6ada73a0aa200794b740e8acbbeb6e</t>
  </si>
  <si>
    <t>Inputs</t>
  </si>
  <si>
    <t>Current share price</t>
  </si>
  <si>
    <t>Diluted shares</t>
  </si>
  <si>
    <t>Forward normalized nGAAP EPS</t>
  </si>
  <si>
    <t>PORTS-Pike contingent P/E haircut</t>
  </si>
  <si>
    <t>Target forward P/E</t>
  </si>
  <si>
    <t>Calculations</t>
  </si>
  <si>
    <t>applied_pe</t>
  </si>
  <si>
    <t>forward_net_income</t>
  </si>
  <si>
    <t>fair_value</t>
  </si>
  <si>
    <t>implied_equity_value</t>
  </si>
  <si>
    <t>upside</t>
  </si>
  <si>
    <t>Outputs</t>
  </si>
  <si>
    <t>Fair value per share</t>
  </si>
  <si>
    <t>Upside/downside</t>
  </si>
  <si>
    <t>Forward normalized net income</t>
  </si>
  <si>
    <t>Implied equity value</t>
  </si>
  <si>
    <t>Applied forward P/E</t>
  </si>
  <si>
    <t>Scenarios (reference)</t>
  </si>
  <si>
    <t>base</t>
  </si>
  <si>
    <t/>
  </si>
  <si>
    <t>bear</t>
  </si>
  <si>
    <t>forward_eps = 7.5, ports_pike_pe_haircut = 2, target_pe = 22</t>
  </si>
  <si>
    <t>bull</t>
  </si>
  <si>
    <t>forward_eps = 11.5, target_pe = 34</t>
  </si>
  <si>
    <t>Claim</t>
  </si>
  <si>
    <t>URL</t>
  </si>
  <si>
    <t>Accessed</t>
  </si>
  <si>
    <t>Q2 FY27 revenue was $96.221B and non-GAAP EPS was $2.22 on 24.285B diluted shares. Q3 FY27 guidance is $108B revenue, 74% non-GAAP gross margin, about $9B non-GAAP operating expense, and a 16%-18% tax rate, assuming no China Data Center compute revenue.</t>
  </si>
  <si>
    <t>https://www.sec.gov/Archives/edgar/data/1045810/000104581026000073/q2fy27pr.htm</t>
  </si>
  <si>
    <t>2026-08-26</t>
  </si>
  <si>
    <t>Q1 FY27 revenue $81.615B (vs Q4 guide $78.0B ±2%), GAAP/nGAAP GM 74.9%/75.0%, GAAP EPS $2.39 vs nGAAP EPS $1.87 on 24,391M diluted shares; nGAAP NI $45.548B. Q2 FY27 guide $91.0B ±2%, GAAP/nGAAP GM 74.9%/75.0% ±50bp, nGAAP opex ~$8.3B, zero China Data Center compute. nGAAP includes SBC beginning Q1 FY27. GAAP other income includes $15.936B equity-security gains.</t>
  </si>
  <si>
    <t>https://www.sec.gov/Archives/edgar/data/1045810/000104581026000051/q1fy27pr.htm</t>
  </si>
  <si>
    <t>2026-08-25</t>
  </si>
  <si>
    <t>Q4 FY26 outlook for Q1 FY27 revenue was $78.0B ±2% with zero China Data Center compute, providing the beat comparison for Q1 actual $81.615B.</t>
  </si>
  <si>
    <t>https://www.sec.gov/Archives/edgar/data/1045810/000104581026000019/q4fy26pr.htm</t>
  </si>
  <si>
    <t>Q1 FY27 10-Q: diluted weighted-average shares 24,391 million; common shares outstanding 24,221 million at April 26, 2026 and 24.2 billion at May 15, 2026.</t>
  </si>
  <si>
    <t>https://www.sec.gov/Archives/edgar/data/1045810/000104581026000052/nvda-20260426.htm</t>
  </si>
  <si>
    <t>June 18, 2026 notes offering completed: $3.5B 4.250% 2028 + $3.5B 4.350% 2029 + $4.0B 4.500% 2031 + $3.5B 4.750% 2033 + $4.0B 4.950% 2036 + $3.0B 5.550% 2046 + $3.5B 5.625% 2056 = $25.0B aggregate principal (Modeledge 8-K title says $21B; tranche math is $25.0B).</t>
  </si>
  <si>
    <t>https://www.sec.gov/Archives/edgar/data/1045810/000119312526275783/d48176d8k.htm</t>
  </si>
  <si>
    <t>Aug 17, 2026 8-K: residual value guaranties on ~4.25 GW IT load at PORTS-Pike (option ~3.8 GW more); NVIDIA aggregate payment obligation cumulatively capped at $105B for the initial commitment; ready-for-service expected beginning 2028; OpenAI is tenant; NVIDIA pays on OpenAI insolvency or payment default; OpenAI reimburses/indemnifies NVIDIA. Form of agreements to be filed with the Q2 FY27 10-Q.</t>
  </si>
  <si>
    <t>https://www.sec.gov/Archives/edgar/data/1045810/000104581026000069/nvda-20260817.htm</t>
  </si>
  <si>
    <t>Aug 17, 2026 press release: NVIDIA invests $1.5B in SB Energy now; exclusive AI compute at PORTS-Pike; OpenAI customer for 8 IT-GW; campus online in phases beginning 2028.</t>
  </si>
  <si>
    <t>https://www.sec.gov/Archives/edgar/data/1045810/000104581026000069/sbeoainvidia-portsrelease.htm</t>
  </si>
  <si>
    <t>Jul 2, 2026 8-K: Nicholas Parker appointed EVP Worldwide Field Operations, employment anticipated to commence August 24, 2026; Ajay Puri retiring from the role and remaining as senior advisor.</t>
  </si>
  <si>
    <t>https://www.sec.gov/Archives/edgar/data/1045810/000104581026000060/nvda-20260628.htm</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</si>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</sst>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
    <numFmt numFmtId="166" formatCode="&quot;$&quot;#,##0.0"/>
    <numFmt numFmtId="167"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0" fontId="3"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v>209.66</v>
      </c>
    </row>
    <row r="7">
      <c r="A7" s="4" t="s">
        <v>5</v>
      </c>
      <c r="B7">
        <v>24285</v>
      </c>
    </row>
    <row r="8">
      <c r="A8" s="4" t="s">
        <v>6</v>
      </c>
      <c r="B8">
        <v>9.69</v>
      </c>
    </row>
    <row r="9">
      <c r="A9" s="4" t="s">
        <v>7</v>
      </c>
      <c r="B9">
        <v>0</v>
      </c>
    </row>
    <row r="10">
      <c r="A10" s="4" t="s">
        <v>8</v>
      </c>
      <c r="B10">
        <v>28</v>
      </c>
    </row>
    <row r="11">
      <c r="A11" s="3" t="s">
        <v>9</v>
      </c>
    </row>
    <row r="12">
      <c r="A12" s="4" t="s">
        <v>10</v>
      </c>
      <c r="B12" t="str">
        <f>(Model!$B$10-Model!$B$9)</f>
      </c>
    </row>
    <row r="13">
      <c r="A13" s="4" t="s">
        <v>11</v>
      </c>
      <c r="B13" t="str">
        <f>(Model!$B$8*Model!$B$7)</f>
      </c>
    </row>
    <row r="14">
      <c r="A14" s="4" t="s">
        <v>12</v>
      </c>
      <c r="B14" t="str">
        <f>(Model!$B$8*Model!$B$12)</f>
      </c>
    </row>
    <row r="15">
      <c r="A15" s="4" t="s">
        <v>13</v>
      </c>
      <c r="B15" t="str">
        <f>(Model!$B$13*Model!$B$12)</f>
      </c>
    </row>
    <row r="16">
      <c r="A16" s="4" t="s">
        <v>14</v>
      </c>
      <c r="B16" t="str">
        <f>((Model!$B$14/Model!$B$6)-1)</f>
      </c>
    </row>
    <row r="17">
      <c r="A17" s="3" t="s">
        <v>15</v>
      </c>
    </row>
    <row r="18">
      <c r="A18" s="5" t="s">
        <v>16</v>
      </c>
      <c r="B18" s="6" t="str">
        <f>Model!$B$14</f>
      </c>
    </row>
    <row r="19">
      <c r="A19" s="4" t="s">
        <v>17</v>
      </c>
      <c r="B19" s="7" t="str">
        <f>Model!$B$16</f>
      </c>
    </row>
    <row r="20">
      <c r="A20" s="4" t="s">
        <v>18</v>
      </c>
      <c r="B20" s="8" t="str">
        <f>Model!$B$13</f>
      </c>
    </row>
    <row r="21">
      <c r="A21" s="4" t="s">
        <v>19</v>
      </c>
      <c r="B21" s="8" t="str">
        <f>Model!$B$15</f>
      </c>
    </row>
    <row r="22">
      <c r="A22" s="4" t="s">
        <v>20</v>
      </c>
      <c r="B22" s="9" t="str">
        <f>Model!$B$12</f>
      </c>
    </row>
    <row r="24">
      <c r="A24" s="3" t="s">
        <v>21</v>
      </c>
    </row>
    <row r="25">
      <c r="A25" s="4" t="s">
        <v>22</v>
      </c>
      <c r="B25" t="s">
        <v>23</v>
      </c>
    </row>
    <row r="26">
      <c r="A26" s="4" t="s">
        <v>24</v>
      </c>
      <c r="B26" t="s">
        <v>25</v>
      </c>
    </row>
    <row r="27">
      <c r="A27" s="4" t="s">
        <v>26</v>
      </c>
      <c r="B27" t="s">
        <v>27</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49</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28</v>
      </c>
      <c r="B1" s="3" t="s">
        <v>29</v>
      </c>
      <c r="C1" s="3" t="s">
        <v>30</v>
      </c>
    </row>
    <row r="2">
      <c r="A2" t="s">
        <v>31</v>
      </c>
      <c r="B2" t="s">
        <v>32</v>
      </c>
      <c r="C2" t="s">
        <v>33</v>
      </c>
    </row>
    <row r="3">
      <c r="A3" t="s">
        <v>34</v>
      </c>
      <c r="B3" t="s">
        <v>35</v>
      </c>
      <c r="C3" t="s">
        <v>36</v>
      </c>
    </row>
    <row r="4">
      <c r="A4" t="s">
        <v>37</v>
      </c>
      <c r="B4" t="s">
        <v>38</v>
      </c>
      <c r="C4" t="s">
        <v>36</v>
      </c>
    </row>
    <row r="5">
      <c r="A5" t="s">
        <v>39</v>
      </c>
      <c r="B5" t="s">
        <v>40</v>
      </c>
      <c r="C5" t="s">
        <v>36</v>
      </c>
    </row>
    <row r="6">
      <c r="A6" t="s">
        <v>41</v>
      </c>
      <c r="B6" t="s">
        <v>42</v>
      </c>
      <c r="C6" t="s">
        <v>36</v>
      </c>
    </row>
    <row r="7">
      <c r="A7" t="s">
        <v>43</v>
      </c>
      <c r="B7" t="s">
        <v>44</v>
      </c>
      <c r="C7" t="s">
        <v>36</v>
      </c>
    </row>
    <row r="8">
      <c r="A8" t="s">
        <v>45</v>
      </c>
      <c r="B8" t="s">
        <v>46</v>
      </c>
      <c r="C8" t="s">
        <v>36</v>
      </c>
    </row>
    <row r="9">
      <c r="A9" t="s">
        <v>47</v>
      </c>
      <c r="B9" t="s">
        <v>48</v>
      </c>
      <c r="C9" t="s">
        <v>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