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Model!$B$5</definedName>
    <definedName name="production_growth">Model!$B$8</definedName>
    <definedName name="wti_price">Model!$B$10</definedName>
    <definedName name="wti_sensitivity_cad">Model!$B$11</definedName>
    <definedName name="sustainable_fcf_cad">Model!$B$18</definedName>
    <definedName name="fair_value">Model!$B$20</definedName>
    <definedName name="sustaining_capex_cad">Model!$B$9</definedName>
    <definedName name="ffo_2027_cad">Model!$B$17</definedName>
    <definedName name="upside">Model!$B$21</definedName>
    <definedName name="fcf_multiple">Model!$B$6</definedName>
    <definedName name="shares_outstanding">Model!$B$14</definedName>
    <definedName name="fair_value_cad">Model!$B$19</definedName>
    <definedName name="ffo_2026_cad">Model!$B$7</definedName>
    <definedName name="cad_per_usd">Model!$B$13</definedName>
    <definedName name="wti_guidance_base">Model!$B$15</definedName>
  </definedNames>
  <calcPr calcId="122211" fullCalcOnLoad="true"/>
</workbook>
</file>

<file path=xl/sharedStrings.xml><?xml version="1.0" encoding="utf-8"?>
<sst xmlns="http://schemas.openxmlformats.org/spreadsheetml/2006/main" count="40" uniqueCount="40">
  <si>
    <t>Obsidian Energy — 2027 Sustainable FCF Valuation</t>
  </si>
  <si>
    <t>As of 2026-08-10  ·  Currency: USD  ·  https://modeledge.ai/model/fm_2baa6d36be68887479f318752a8b1971</t>
  </si>
  <si>
    <t>Inputs</t>
  </si>
  <si>
    <t>Current Price</t>
  </si>
  <si>
    <t>Fcf Multiple</t>
  </si>
  <si>
    <t>Ffo 2026 Cad</t>
  </si>
  <si>
    <t>Production Growth</t>
  </si>
  <si>
    <t>Sustaining Capex Cad</t>
  </si>
  <si>
    <t>Wti Price</t>
  </si>
  <si>
    <t>Wti Sensitivity Cad</t>
  </si>
  <si>
    <t>Constants</t>
  </si>
  <si>
    <t>cad_per_usd</t>
  </si>
  <si>
    <t>shares_outstanding</t>
  </si>
  <si>
    <t>wti_guidance_base</t>
  </si>
  <si>
    <t>Calculations</t>
  </si>
  <si>
    <t>ffo_2027_cad</t>
  </si>
  <si>
    <t>sustainable_fcf_cad</t>
  </si>
  <si>
    <t>fair_value_cad</t>
  </si>
  <si>
    <t>fair_value</t>
  </si>
  <si>
    <t>upside</t>
  </si>
  <si>
    <t>Outputs</t>
  </si>
  <si>
    <t>Fair value</t>
  </si>
  <si>
    <t>Upside</t>
  </si>
  <si>
    <t>2027 FFO</t>
  </si>
  <si>
    <t>2027 sustainable FCF</t>
  </si>
  <si>
    <t>Scenarios (reference)</t>
  </si>
  <si>
    <t>base</t>
  </si>
  <si>
    <t/>
  </si>
  <si>
    <t>bear</t>
  </si>
  <si>
    <t>fcf_multiple = 6, sustaining_capex_cad = 200, wti_price = 65</t>
  </si>
  <si>
    <t>bull</t>
  </si>
  <si>
    <t>fcf_multiple = 8, sustaining_capex_cad = 180, wti_price = 90</t>
  </si>
  <si>
    <t>Claim</t>
  </si>
  <si>
    <t>URL</t>
  </si>
  <si>
    <t>Accessed</t>
  </si>
  <si>
    <t>2026 guidance, FFO sensitivity, and 2027 growth target</t>
  </si>
  <si>
    <t>https://obsidianenergy.com/press-releases/obsidian-energy-closes-belly-river-acquisition-and-increases-2026-production-guidance/</t>
  </si>
  <si>
    <t>Q2 2026 financial results and hedge schedule</t>
  </si>
  <si>
    <t>https://obsidianenergy.com/press-releases/obsidian-energy-announces-second-quarter-2026-results/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</si>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</sst>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10.47</v>
      </c>
    </row>
    <row r="6">
      <c r="A6" s="4" t="s">
        <v>4</v>
      </c>
      <c r="B6">
        <v>7</v>
      </c>
    </row>
    <row r="7">
      <c r="A7" s="4" t="s">
        <v>5</v>
      </c>
      <c r="B7">
        <v>310</v>
      </c>
    </row>
    <row r="8">
      <c r="A8" s="4" t="s">
        <v>6</v>
      </c>
      <c r="B8">
        <v>0.22</v>
      </c>
    </row>
    <row r="9">
      <c r="A9" s="4" t="s">
        <v>7</v>
      </c>
      <c r="B9">
        <v>185</v>
      </c>
    </row>
    <row r="10">
      <c r="A10" s="4" t="s">
        <v>8</v>
      </c>
      <c r="B10">
        <v>80</v>
      </c>
    </row>
    <row r="11">
      <c r="A11" s="4" t="s">
        <v>9</v>
      </c>
      <c r="B11">
        <v>4.9</v>
      </c>
    </row>
    <row r="12">
      <c r="A12" s="3" t="s">
        <v>10</v>
      </c>
    </row>
    <row r="13">
      <c r="A13" s="4" t="s">
        <v>11</v>
      </c>
      <c r="B13">
        <v>1.4</v>
      </c>
    </row>
    <row r="14">
      <c r="A14" s="4" t="s">
        <v>12</v>
      </c>
      <c r="B14">
        <v>66.8</v>
      </c>
    </row>
    <row r="15">
      <c r="A15" s="4" t="s">
        <v>13</v>
      </c>
      <c r="B15">
        <v>75</v>
      </c>
    </row>
    <row r="16">
      <c r="A16" s="3" t="s">
        <v>14</v>
      </c>
    </row>
    <row r="17">
      <c r="A17" s="4" t="s">
        <v>15</v>
      </c>
      <c r="B17" t="str">
        <f>((Model!$B$7*(1+Model!$B$8))+((Model!$B$10-Model!$B$15)*Model!$B$11))</f>
      </c>
    </row>
    <row r="18">
      <c r="A18" s="4" t="s">
        <v>16</v>
      </c>
      <c r="B18" t="str">
        <f>(Model!$B$17-Model!$B$9)</f>
      </c>
    </row>
    <row r="19">
      <c r="A19" s="4" t="s">
        <v>17</v>
      </c>
      <c r="B19" t="str">
        <f>((Model!$B$18*Model!$B$6)/Model!$B$14)</f>
      </c>
    </row>
    <row r="20">
      <c r="A20" s="4" t="s">
        <v>18</v>
      </c>
      <c r="B20" t="str">
        <f>(Model!$B$19/Model!$B$13)</f>
      </c>
    </row>
    <row r="21">
      <c r="A21" s="4" t="s">
        <v>19</v>
      </c>
      <c r="B21" t="str">
        <f>((Model!$B$20/Model!$B$5)-1)</f>
      </c>
    </row>
    <row r="22">
      <c r="A22" s="3" t="s">
        <v>20</v>
      </c>
    </row>
    <row r="23">
      <c r="A23" s="5" t="s">
        <v>21</v>
      </c>
      <c r="B23" s="6" t="str">
        <f>Model!$B$20</f>
      </c>
    </row>
    <row r="24">
      <c r="A24" s="4" t="s">
        <v>22</v>
      </c>
      <c r="B24" s="7" t="str">
        <f>Model!$B$21</f>
      </c>
    </row>
    <row r="25">
      <c r="A25" s="4" t="s">
        <v>23</v>
      </c>
      <c r="B25" s="8" t="str">
        <f>Model!$B$17</f>
      </c>
    </row>
    <row r="26">
      <c r="A26" s="4" t="s">
        <v>24</v>
      </c>
      <c r="B26" s="8" t="str">
        <f>Model!$B$18</f>
      </c>
    </row>
    <row r="28">
      <c r="A28" s="3" t="s">
        <v>25</v>
      </c>
    </row>
    <row r="29">
      <c r="A29" s="4" t="s">
        <v>26</v>
      </c>
      <c r="B29" t="s">
        <v>27</v>
      </c>
    </row>
    <row r="30">
      <c r="A30" s="4" t="s">
        <v>28</v>
      </c>
      <c r="B30" t="s">
        <v>29</v>
      </c>
    </row>
    <row r="31">
      <c r="A31" s="4" t="s">
        <v>30</v>
      </c>
      <c r="B31" t="s">
        <v>31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32</v>
      </c>
      <c r="B1" s="3" t="s">
        <v>33</v>
      </c>
      <c r="C1" s="3" t="s">
        <v>34</v>
      </c>
    </row>
    <row r="2">
      <c r="A2" t="s">
        <v>35</v>
      </c>
      <c r="B2" t="s">
        <v>36</v>
      </c>
      <c r="C2" t="s">
        <v>27</v>
      </c>
    </row>
    <row r="3">
      <c r="A3" t="s">
        <v>37</v>
      </c>
      <c r="B3" t="s">
        <v>38</v>
      </c>
      <c r="C3"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