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cf_yield">Model!$B$12</definedName>
    <definedName name="anthropic_total_valuation_mil">Model!$B$7</definedName>
    <definedName name="diluted_shares_mil">Model!$B$10</definedName>
    <definedName name="fcf_guidance_mil">Model!$B$11</definedName>
    <definedName name="operating_business_value_mil">Model!$B$19</definedName>
    <definedName name="equity_value_mil">Model!$B$20</definedName>
    <definedName name="after_tax_interest_income_mil">Model!$B$6</definedName>
    <definedName name="current_price">Model!$B$9</definedName>
    <definedName name="other_strategic_investments_mil">Model!$B$13</definedName>
    <definedName name="business_fcf_mil">Model!$B$17</definedName>
    <definedName name="non_operating_assets_mil">Model!$B$18</definedName>
    <definedName name="fair_value">Model!$B$21</definedName>
    <definedName name="cash_and_marketable_securities_mil">Model!$B$8</definedName>
    <definedName name="zoom_anthropic_stake_pct">Model!$B$14</definedName>
    <definedName name="anthropic_value_mil">Model!$B$16</definedName>
    <definedName name="upside">Model!$B$22</definedName>
  </definedNames>
  <calcPr calcId="122211" fullCalcOnLoad="true"/>
</workbook>
</file>

<file path=xl/sharedStrings.xml><?xml version="1.0" encoding="utf-8"?>
<sst xmlns="http://schemas.openxmlformats.org/spreadsheetml/2006/main" count="54" uniqueCount="54">
  <si>
    <t>Zoom Communications SOTP FCF Yield Valuation</t>
  </si>
  <si>
    <t xml:space="preserve">Sum-of-the-parts valuation for Zoom Communications after Q2 FY2027 results. The operating business is valued by capitalizing FY2027 free cash flow guidance after an estimated after-tax interest-income haircut, so cash and marketable securities are not double counted. Non-operating assets are then added separately: cash and marketable securities, the Anthropic preferred stock stake implied from Zoom's latest disclosed carrying value, and other strategic investments at carrying value. The model assumes no debt adjustment and gives no credit for future share repurchases beyond the updated guided share count.
</t>
  </si>
  <si>
    <t>As of 2026-08-26  ·  Currency: USD  ·  https://modeledge.ai/model/fm_2c56d24204c0250464b3b886d791851a</t>
  </si>
  <si>
    <t>Inputs</t>
  </si>
  <si>
    <t>After-tax interest income haircut</t>
  </si>
  <si>
    <t>Anthropic total valuation</t>
  </si>
  <si>
    <t>Cash and marketable securities</t>
  </si>
  <si>
    <t>Current ZM price</t>
  </si>
  <si>
    <t>Diluted shares</t>
  </si>
  <si>
    <t>FY2027 FCF guidance</t>
  </si>
  <si>
    <t>Target FCF yield</t>
  </si>
  <si>
    <t>Other strategic investments</t>
  </si>
  <si>
    <t>Zoom stake in Anthropic</t>
  </si>
  <si>
    <t>Calculations</t>
  </si>
  <si>
    <t>anthropic_value_mil</t>
  </si>
  <si>
    <t>business_fcf_mil</t>
  </si>
  <si>
    <t>non_operating_assets_mil</t>
  </si>
  <si>
    <t>operating_business_value_mil</t>
  </si>
  <si>
    <t>equity_value_mil</t>
  </si>
  <si>
    <t>fair_value</t>
  </si>
  <si>
    <t>upside</t>
  </si>
  <si>
    <t>Outputs</t>
  </si>
  <si>
    <t>Fair value</t>
  </si>
  <si>
    <t>Upside/downside</t>
  </si>
  <si>
    <t>Operating business value ($M)</t>
  </si>
  <si>
    <t>Interest-adjusted FCF ($M)</t>
  </si>
  <si>
    <t>Anthropic total valuation ($M)</t>
  </si>
  <si>
    <t>Zoom Anthropic stake %</t>
  </si>
  <si>
    <t>Anthropic stake value ($M)</t>
  </si>
  <si>
    <t>Scenarios (reference)</t>
  </si>
  <si>
    <t>base</t>
  </si>
  <si>
    <t/>
  </si>
  <si>
    <t>bear</t>
  </si>
  <si>
    <t>after_tax_interest_income_mil = 250, anthropic_total_valuation_mil = 380000, cash_and_marketable_securities_mil = 7000, diluted_shares_mil = 302, fcf_guidance_mil = 1720, fcf_yield = 0.08, other_strategic_investments_mil = 500, zoom_anthropic_stake_pct = 0.003248</t>
  </si>
  <si>
    <t>bull</t>
  </si>
  <si>
    <t>after_tax_interest_income_mil = 190, anthropic_total_valuation_mil = 5000000, cash_and_marketable_securities_mil = 7400, diluted_shares_mil = 299, fcf_guidance_mil = 1900, fcf_yield = 0.05, other_strategic_investments_mil = 800, zoom_anthropic_stake_pct = 0.003248</t>
  </si>
  <si>
    <t>Claim</t>
  </si>
  <si>
    <t>URL</t>
  </si>
  <si>
    <t>Accessed</t>
  </si>
  <si>
    <t>September 10 Modeledge reference share price $95.46; market price alone is not used to revise operating forecasts.</t>
  </si>
  <si>
    <t>2026-09-10</t>
  </si>
  <si>
    <t>September 9 conference reiterated 40.7% FY2027 operating-margin guidance and the long-term 80% gross-margin objective; consumption AI remains small and October Investor Day is expected to provide longer-term guidance. No revised FCF or Anthropic carrying value was disclosed; preserve the existing SOTP.</t>
  </si>
  <si>
    <t>https://modeledge.ai/company/ZM/Transcript/dcc4fa5d50969ca2e7c38d4f90289dcb</t>
  </si>
  <si>
    <t>Zoom Q2 FY2027 revenue was $1.277B, Enterprise revenue grew 7.8%, free cash flow was $472.4M, and FY2027 FCF guidance was raised to $1.780-$1.820B with about 301M diluted shares.</t>
  </si>
  <si>
    <t>https://investors.zoom.us/node/14596/pdf</t>
  </si>
  <si>
    <t>2026-08-26</t>
  </si>
  <si>
    <t>As of July 31, 2026, Zoom had $932.0M cash and cash equivalents and $6.318B marketable securities.</t>
  </si>
  <si>
    <t>https://investors.zoom.us/node/14611/html</t>
  </si>
  <si>
    <t>As of July 31, 2026, strategic investments totaled $3.786B, including $3.1345B of Anthropic preferred stock; Q2 included a $1.6127B unrealized gain on the Anthropic investment.</t>
  </si>
  <si>
    <t>Zoom's Q2 FY2027 earnings deck reported 4.9% total revenue growth, 7.8% Enterprise revenue growth, $472M quarterly FCF, and $1.780-$1.820B FY2027 FCF guidance.</t>
  </si>
  <si>
    <t>https://investors.zoom.us/static-files/c6d2dd09-3139-44e0-8a0d-07e1105d2b3f</t>
  </si>
  <si>
    <t>Anthropic announced a $65B Series H financing at a $965B post-money valuation on May 28, 2026.</t>
  </si>
  <si>
    <t>https://www.anthropic.com/news/series-h</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</si>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</sst>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
    <numFmt numFmtId="165" formatCode="&quot;$&quot;0.00"/>
    <numFmt numFmtId="166" formatCode="0.0%"/>
    <numFmt numFmtId="167" formatCode="0.0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0" fontId="3"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215</v>
      </c>
    </row>
    <row r="7">
      <c r="A7" s="4" t="s">
        <v>5</v>
      </c>
      <c r="B7" s="5">
        <v>965000</v>
      </c>
    </row>
    <row r="8">
      <c r="A8" s="4" t="s">
        <v>6</v>
      </c>
      <c r="B8" s="5">
        <v>7249.721</v>
      </c>
    </row>
    <row r="9">
      <c r="A9" s="4" t="s">
        <v>7</v>
      </c>
      <c r="B9" s="6">
        <v>95.46</v>
      </c>
    </row>
    <row r="10">
      <c r="A10" s="4" t="s">
        <v>8</v>
      </c>
      <c r="B10" s="5">
        <v>301</v>
      </c>
    </row>
    <row r="11">
      <c r="A11" s="4" t="s">
        <v>9</v>
      </c>
      <c r="B11" s="5">
        <v>1800</v>
      </c>
    </row>
    <row r="12">
      <c r="A12" s="4" t="s">
        <v>10</v>
      </c>
      <c r="B12" s="7">
        <v>0.06</v>
      </c>
    </row>
    <row r="13">
      <c r="A13" s="4" t="s">
        <v>11</v>
      </c>
      <c r="B13" s="5">
        <v>651.376</v>
      </c>
    </row>
    <row r="14">
      <c r="A14" s="4" t="s">
        <v>12</v>
      </c>
      <c r="B14" s="8">
        <v>0.003248186528497409</v>
      </c>
    </row>
    <row r="15">
      <c r="A15" s="3" t="s">
        <v>13</v>
      </c>
    </row>
    <row r="16">
      <c r="A16" s="4" t="s">
        <v>14</v>
      </c>
      <c r="B16" t="str">
        <f>(Model!$B$7*Model!$B$14)</f>
      </c>
    </row>
    <row r="17">
      <c r="A17" s="4" t="s">
        <v>15</v>
      </c>
      <c r="B17" t="str">
        <f>MAX((Model!$B$11-Model!$B$6),0)</f>
      </c>
    </row>
    <row r="18">
      <c r="A18" s="4" t="s">
        <v>16</v>
      </c>
      <c r="B18" t="str">
        <f>((Model!$B$8+Model!$B$16)+Model!$B$13)</f>
      </c>
    </row>
    <row r="19">
      <c r="A19" s="4" t="s">
        <v>17</v>
      </c>
      <c r="B19" t="str">
        <f>(Model!$B$17/Model!$B$12)</f>
      </c>
    </row>
    <row r="20">
      <c r="A20" s="4" t="s">
        <v>18</v>
      </c>
      <c r="B20" t="str">
        <f>(Model!$B$19+Model!$B$18)</f>
      </c>
    </row>
    <row r="21">
      <c r="A21" s="4" t="s">
        <v>19</v>
      </c>
      <c r="B21" t="str">
        <f>(Model!$B$20/Model!$B$10)</f>
      </c>
    </row>
    <row r="22">
      <c r="A22" s="4" t="s">
        <v>20</v>
      </c>
      <c r="B22" t="str">
        <f>((Model!$B$21/Model!$B$9)-1)</f>
      </c>
    </row>
    <row r="23">
      <c r="A23" s="3" t="s">
        <v>21</v>
      </c>
    </row>
    <row r="24">
      <c r="A24" s="9" t="s">
        <v>22</v>
      </c>
      <c r="B24" s="6" t="str">
        <f>Model!$B$21</f>
      </c>
    </row>
    <row r="25">
      <c r="A25" s="9" t="s">
        <v>23</v>
      </c>
      <c r="B25" s="7" t="str">
        <f>Model!$B$22</f>
      </c>
    </row>
    <row r="26">
      <c r="A26" s="4" t="s">
        <v>24</v>
      </c>
      <c r="B26" s="5" t="str">
        <f>Model!$B$19</f>
      </c>
    </row>
    <row r="27">
      <c r="A27" s="4" t="s">
        <v>25</v>
      </c>
      <c r="B27" s="5" t="str">
        <f>Model!$B$17</f>
      </c>
    </row>
    <row r="28">
      <c r="A28" s="4" t="s">
        <v>26</v>
      </c>
      <c r="B28" s="5" t="str">
        <f>Model!$B$7</f>
      </c>
    </row>
    <row r="29">
      <c r="A29" s="4" t="s">
        <v>27</v>
      </c>
      <c r="B29" s="8" t="str">
        <f>Model!$B$14</f>
      </c>
    </row>
    <row r="30">
      <c r="A30" s="4" t="s">
        <v>28</v>
      </c>
      <c r="B30" s="5" t="str">
        <f>Model!$B$16</f>
      </c>
    </row>
    <row r="31">
      <c r="A31" s="4" t="s">
        <v>10</v>
      </c>
      <c r="B31" s="7" t="str">
        <f>Model!$B$12</f>
      </c>
    </row>
    <row r="33">
      <c r="A33" s="3" t="s">
        <v>29</v>
      </c>
    </row>
    <row r="34">
      <c r="A34" s="4" t="s">
        <v>30</v>
      </c>
      <c r="B34" t="s">
        <v>31</v>
      </c>
    </row>
    <row r="35">
      <c r="A35" s="4" t="s">
        <v>32</v>
      </c>
      <c r="B35" t="s">
        <v>33</v>
      </c>
    </row>
    <row r="36">
      <c r="A36" s="4" t="s">
        <v>34</v>
      </c>
      <c r="B36" t="s">
        <v>35</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53</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36</v>
      </c>
      <c r="B1" s="3" t="s">
        <v>37</v>
      </c>
      <c r="C1" s="3" t="s">
        <v>38</v>
      </c>
    </row>
    <row r="2">
      <c r="A2" t="s">
        <v>39</v>
      </c>
      <c r="B2" t="s">
        <v>31</v>
      </c>
      <c r="C2" t="s">
        <v>40</v>
      </c>
    </row>
    <row r="3">
      <c r="A3" t="s">
        <v>41</v>
      </c>
      <c r="B3" t="s">
        <v>42</v>
      </c>
      <c r="C3" t="s">
        <v>40</v>
      </c>
    </row>
    <row r="4">
      <c r="A4" t="s">
        <v>43</v>
      </c>
      <c r="B4" t="s">
        <v>44</v>
      </c>
      <c r="C4" t="s">
        <v>45</v>
      </c>
    </row>
    <row r="5">
      <c r="A5" t="s">
        <v>46</v>
      </c>
      <c r="B5" t="s">
        <v>47</v>
      </c>
      <c r="C5" t="s">
        <v>45</v>
      </c>
    </row>
    <row r="6">
      <c r="A6" t="s">
        <v>48</v>
      </c>
      <c r="B6" t="s">
        <v>47</v>
      </c>
      <c r="C6" t="s">
        <v>45</v>
      </c>
    </row>
    <row r="7">
      <c r="A7" t="s">
        <v>49</v>
      </c>
      <c r="B7" t="s">
        <v>50</v>
      </c>
      <c r="C7" t="s">
        <v>45</v>
      </c>
    </row>
    <row r="8">
      <c r="A8" t="s">
        <v>51</v>
      </c>
      <c r="B8" t="s">
        <v>52</v>
      </c>
      <c r="C8" t="s">
        <v>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