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upside_downside">Model!$B$23</definedName>
    <definedName name="current_price">Model!$B$5</definedName>
    <definedName name="diluted_shares">Model!$B$6</definedName>
    <definedName name="fy2025_adjusted_ebitdax">Model!$B$11</definedName>
    <definedName name="current_equity_value">Model!$B$17</definedName>
    <definedName name="net_debt">Model!$B$7</definedName>
    <definedName name="q1_2026_adjusted_ebitdax">Model!$B$13</definedName>
    <definedName name="normalized_ebitdax">Model!$B$8</definedName>
    <definedName name="fy2026_guidance_bcfe_d">Model!$B$12</definedName>
    <definedName name="implied_enterprise_value">Model!$B$18</definedName>
    <definedName name="target_ev_ebitdax">Model!$B$9</definedName>
    <definedName name="q1_2026_adjusted_fcf">Model!$B$14</definedName>
    <definedName name="q1_2026_production_bcfe_d">Model!$B$15</definedName>
    <definedName name="current_enterprise_value">Model!$B$19</definedName>
    <definedName name="implied_equity_value">Model!$B$20</definedName>
    <definedName name="current_ev_ebitdax">Model!$B$21</definedName>
    <definedName name="fair_value_per_share">Model!$B$22</definedName>
  </definedNames>
  <calcPr calcId="122211" fullCalcOnLoad="true"/>
</workbook>
</file>

<file path=xl/sharedStrings.xml><?xml version="1.0" encoding="utf-8"?>
<sst xmlns="http://schemas.openxmlformats.org/spreadsheetml/2006/main" count="48" uniqueCount="48">
  <si>
    <t>Chesapeake Energy Corporation / Expand Energy EV-EBITDAX valuation</t>
  </si>
  <si>
    <t>As of 2026-07-24  ·  Currency: USD  ·  https://modeledge.ai/model/fm_426f7ae06e1c9ef6fb0c6fdf4f704132</t>
  </si>
  <si>
    <t>Inputs</t>
  </si>
  <si>
    <t>Current EXE share price</t>
  </si>
  <si>
    <t>Diluted shares outstanding</t>
  </si>
  <si>
    <t>Pro forma net debt</t>
  </si>
  <si>
    <t>Normalized annual EBITDAX</t>
  </si>
  <si>
    <t>Target EV / EBITDAX</t>
  </si>
  <si>
    <t>Constants</t>
  </si>
  <si>
    <t>fy2025_adjusted_ebitdax</t>
  </si>
  <si>
    <t>fy2026_guidance_bcfe_d</t>
  </si>
  <si>
    <t>q1_2026_adjusted_ebitdax</t>
  </si>
  <si>
    <t>q1_2026_adjusted_fcf</t>
  </si>
  <si>
    <t>q1_2026_production_bcfe_d</t>
  </si>
  <si>
    <t>Calculations</t>
  </si>
  <si>
    <t>current_equity_value</t>
  </si>
  <si>
    <t>implied_enterprise_value</t>
  </si>
  <si>
    <t>current_enterprise_value</t>
  </si>
  <si>
    <t>implied_equity_value</t>
  </si>
  <si>
    <t>current_ev_ebitdax</t>
  </si>
  <si>
    <t>fair_value_per_share</t>
  </si>
  <si>
    <t>upside_downside</t>
  </si>
  <si>
    <t>Outputs</t>
  </si>
  <si>
    <t>Fair value per share</t>
  </si>
  <si>
    <t>Upside / downside</t>
  </si>
  <si>
    <t>Implied enterprise value</t>
  </si>
  <si>
    <t>Implied equity value</t>
  </si>
  <si>
    <t>Current EV / normalized EBITDAX</t>
  </si>
  <si>
    <t>Reference EXE price</t>
  </si>
  <si>
    <t>Scenarios (reference)</t>
  </si>
  <si>
    <t>base</t>
  </si>
  <si>
    <t>diluted_shares = 0.2393, net_debt = 2.8, normalized_ebitdax = 5.6, target_ev_ebitdax = 5</t>
  </si>
  <si>
    <t>bear</t>
  </si>
  <si>
    <t>diluted_shares = 0.244, net_debt = 3.2, normalized_ebitdax = 4.5, target_ev_ebitdax = 4</t>
  </si>
  <si>
    <t>bull</t>
  </si>
  <si>
    <t>diluted_shares = 0.238, net_debt = 2, normalized_ebitdax = 7, target_ev_ebitdax = 6</t>
  </si>
  <si>
    <t>Claim</t>
  </si>
  <si>
    <t>URL</t>
  </si>
  <si>
    <t>Accessed</t>
  </si>
  <si>
    <t>Q1 2026 results reported $1.968 billion of adjusted EBITDAX, $1.704 billion of adjusted free cash flow, 7.44 Bcfe/d of production, and approximately 7.5 Bcfe/d full-year production guidance.</t>
  </si>
  <si>
    <t>https://www.sec.gov/Archives/edgar/data/895126/000089512626000027/</t>
  </si>
  <si>
    <t/>
  </si>
  <si>
    <t>The Q1 2026 balance sheet reported approximately $5.0 billion of total debt at March 31, followed by approximately $1.3 billion of senior-note redemptions in April; the model estimates pro forma net debt pending the next reported balance sheet.</t>
  </si>
  <si>
    <t>https://www.sec.gov/Archives/edgar/data/895126/000089512626000028/</t>
  </si>
  <si>
    <t>Fiscal 2025 adjusted EBITDAX was approximately $5.1 billion and 2026 capital spending guidance was approximately $2.85 billion.</t>
  </si>
  <si>
    <t>https://www.sec.gov/Archives/edgar/data/895126/000110465926048155/</t>
  </si>
  <si>
    <t>Current EXE price was $92.28 and market capitalization was approximately $22.1 billion on July 24, 2026.</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</si>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</sst>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5">
    <numFmt numFmtId="164" formatCode="&quot;$&quot;0.00"/>
    <numFmt numFmtId="165" formatCode="0.000"/>
    <numFmt numFmtId="166" formatCode="&quot;$&quot;0.0"/>
    <numFmt numFmtId="167" formatCode="0.0%"/>
    <numFmt numFmtId="168" formatCode="0.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10">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92.28</v>
      </c>
    </row>
    <row r="6">
      <c r="A6" s="4" t="s">
        <v>4</v>
      </c>
      <c r="B6" s="6">
        <v>0.2393</v>
      </c>
    </row>
    <row r="7">
      <c r="A7" s="4" t="s">
        <v>5</v>
      </c>
      <c r="B7" s="7">
        <v>2.8</v>
      </c>
    </row>
    <row r="8">
      <c r="A8" s="4" t="s">
        <v>6</v>
      </c>
      <c r="B8" s="7">
        <v>5.6</v>
      </c>
    </row>
    <row r="9">
      <c r="A9" s="4" t="s">
        <v>7</v>
      </c>
      <c r="B9">
        <v>5</v>
      </c>
    </row>
    <row r="10">
      <c r="A10" s="3" t="s">
        <v>8</v>
      </c>
    </row>
    <row r="11">
      <c r="A11" s="4" t="s">
        <v>9</v>
      </c>
      <c r="B11">
        <v>5.1</v>
      </c>
    </row>
    <row r="12">
      <c r="A12" s="4" t="s">
        <v>10</v>
      </c>
      <c r="B12">
        <v>7.5</v>
      </c>
    </row>
    <row r="13">
      <c r="A13" s="4" t="s">
        <v>11</v>
      </c>
      <c r="B13">
        <v>1.968</v>
      </c>
    </row>
    <row r="14">
      <c r="A14" s="4" t="s">
        <v>12</v>
      </c>
      <c r="B14">
        <v>1.704</v>
      </c>
    </row>
    <row r="15">
      <c r="A15" s="4" t="s">
        <v>13</v>
      </c>
      <c r="B15">
        <v>7.44</v>
      </c>
    </row>
    <row r="16">
      <c r="A16" s="3" t="s">
        <v>14</v>
      </c>
    </row>
    <row r="17">
      <c r="A17" s="4" t="s">
        <v>15</v>
      </c>
      <c r="B17" t="str">
        <f>(Model!$B$5*Model!$B$6)</f>
      </c>
    </row>
    <row r="18">
      <c r="A18" s="4" t="s">
        <v>16</v>
      </c>
      <c r="B18" t="str">
        <f>(Model!$B$8*Model!$B$9)</f>
      </c>
    </row>
    <row r="19">
      <c r="A19" s="4" t="s">
        <v>17</v>
      </c>
      <c r="B19" t="str">
        <f>(Model!$B$17+Model!$B$7)</f>
      </c>
    </row>
    <row r="20">
      <c r="A20" s="4" t="s">
        <v>18</v>
      </c>
      <c r="B20" t="str">
        <f>(Model!$B$18-Model!$B$7)</f>
      </c>
    </row>
    <row r="21">
      <c r="A21" s="4" t="s">
        <v>19</v>
      </c>
      <c r="B21" t="str">
        <f>(Model!$B$19/Model!$B$8)</f>
      </c>
    </row>
    <row r="22">
      <c r="A22" s="4" t="s">
        <v>20</v>
      </c>
      <c r="B22" t="str">
        <f>(Model!$B$20/Model!$B$6)</f>
      </c>
    </row>
    <row r="23">
      <c r="A23" s="4" t="s">
        <v>21</v>
      </c>
      <c r="B23" t="str">
        <f>((Model!$B$22/Model!$B$5)-1)</f>
      </c>
    </row>
    <row r="24">
      <c r="A24" s="3" t="s">
        <v>22</v>
      </c>
    </row>
    <row r="25">
      <c r="A25" s="4" t="s">
        <v>23</v>
      </c>
      <c r="B25" s="5" t="str">
        <f>Model!$B$22</f>
      </c>
    </row>
    <row r="26">
      <c r="A26" s="4" t="s">
        <v>24</v>
      </c>
      <c r="B26" s="8" t="str">
        <f>Model!$B$23</f>
      </c>
    </row>
    <row r="27">
      <c r="A27" s="4" t="s">
        <v>6</v>
      </c>
      <c r="B27" s="5" t="str">
        <f>Model!$B$8</f>
      </c>
    </row>
    <row r="28">
      <c r="A28" s="4" t="s">
        <v>25</v>
      </c>
      <c r="B28" s="5" t="str">
        <f>Model!$B$18</f>
      </c>
    </row>
    <row r="29">
      <c r="A29" s="4" t="s">
        <v>26</v>
      </c>
      <c r="B29" s="5" t="str">
        <f>Model!$B$20</f>
      </c>
    </row>
    <row r="30">
      <c r="A30" s="4" t="s">
        <v>27</v>
      </c>
      <c r="B30" s="9" t="str">
        <f>Model!$B$21</f>
      </c>
    </row>
    <row r="31">
      <c r="A31" s="4" t="s">
        <v>28</v>
      </c>
      <c r="B31" s="5" t="str">
        <f>Model!$B$5</f>
      </c>
    </row>
    <row r="33">
      <c r="A33" s="3" t="s">
        <v>29</v>
      </c>
    </row>
    <row r="34">
      <c r="A34" s="4" t="s">
        <v>30</v>
      </c>
      <c r="B34" t="s">
        <v>31</v>
      </c>
    </row>
    <row r="35">
      <c r="A35" s="4" t="s">
        <v>32</v>
      </c>
      <c r="B35" t="s">
        <v>33</v>
      </c>
    </row>
    <row r="36">
      <c r="A36" s="4" t="s">
        <v>34</v>
      </c>
      <c r="B36" t="s">
        <v>35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47</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36</v>
      </c>
      <c r="B1" s="3" t="s">
        <v>37</v>
      </c>
      <c r="C1" s="3" t="s">
        <v>38</v>
      </c>
    </row>
    <row r="2">
      <c r="A2" t="s">
        <v>39</v>
      </c>
      <c r="B2" t="s">
        <v>40</v>
      </c>
      <c r="C2" t="s">
        <v>41</v>
      </c>
    </row>
    <row r="3">
      <c r="A3" t="s">
        <v>42</v>
      </c>
      <c r="B3" t="s">
        <v>43</v>
      </c>
      <c r="C3" t="s">
        <v>41</v>
      </c>
    </row>
    <row r="4">
      <c r="A4" t="s">
        <v>44</v>
      </c>
      <c r="B4" t="s">
        <v>45</v>
      </c>
      <c r="C4" t="s">
        <v>41</v>
      </c>
    </row>
    <row r="5">
      <c r="A5" t="s">
        <v>46</v>
      </c>
      <c r="B5" t="s">
        <v>41</v>
      </c>
      <c r="C5" t="s">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