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normalized_ebitda_b">Model!$B$10</definedName>
    <definedName name="current_share_price">Model!$B$12</definedName>
    <definedName name="enterprise_value_b">Model!$B$14</definedName>
    <definedName name="equity_value_b">Model!$B$16</definedName>
    <definedName name="fair_value_per_share">Model!$B$17</definedName>
    <definedName name="diluted_shares_m">Model!$B$7</definedName>
    <definedName name="ev_ebitda_multiple">Model!$B$8</definedName>
    <definedName name="net_debt_b">Model!$B$15</definedName>
    <definedName name="upside_pct">Model!$B$18</definedName>
    <definedName name="cash_and_liquid_investments_b">Model!$B$6</definedName>
    <definedName name="gross_debt_and_financings_b">Model!$B$9</definedName>
  </definedNames>
  <calcPr calcId="122211" fullCalcOnLoad="true"/>
</workbook>
</file>

<file path=xl/sharedStrings.xml><?xml version="1.0" encoding="utf-8"?>
<sst xmlns="http://schemas.openxmlformats.org/spreadsheetml/2006/main" count="53" uniqueCount="53">
  <si>
    <t>LyondellBasell Hawk normalized EV/EBITDA valuation</t>
  </si>
  <si>
    <t>As of 2026-06-15  ·  Currency: USD  ·  https://modeledge.ai/model/fm_533cbeb8ccd7d44b5cabd9d57a4a11e2</t>
  </si>
  <si>
    <t>FY2026E</t>
  </si>
  <si>
    <t>Inputs</t>
  </si>
  <si>
    <t>Cash and liquid investments, $B</t>
  </si>
  <si>
    <t>Diluted shares, millions</t>
  </si>
  <si>
    <t>Normalized EV / adjusted EBITDA multiple</t>
  </si>
  <si>
    <t>Gross debt and short-term financings, $B</t>
  </si>
  <si>
    <t>Normalized mid-cycle adjusted EBITDA, $B</t>
  </si>
  <si>
    <t>Constants</t>
  </si>
  <si>
    <t>current_share_price</t>
  </si>
  <si>
    <t>Calculations</t>
  </si>
  <si>
    <t>enterprise_value_b</t>
  </si>
  <si>
    <t>net_debt_b</t>
  </si>
  <si>
    <t>equity_value_b</t>
  </si>
  <si>
    <t>fair_value_per_share</t>
  </si>
  <si>
    <t>upside_pct</t>
  </si>
  <si>
    <t>Outputs</t>
  </si>
  <si>
    <t>Fair value per share</t>
  </si>
  <si>
    <t>Upside/downside to current price</t>
  </si>
  <si>
    <t>Normalized EV/EBITDA valuation bridge</t>
  </si>
  <si>
    <t>Normalized adjusted EBITDA</t>
  </si>
  <si>
    <t>EV / EBITDA multiple</t>
  </si>
  <si>
    <t>Enterprise value</t>
  </si>
  <si>
    <t>Gross debt and financings</t>
  </si>
  <si>
    <t>Cash and liquid investments</t>
  </si>
  <si>
    <t>Net debt</t>
  </si>
  <si>
    <t>Equity value</t>
  </si>
  <si>
    <t>Diluted shares</t>
  </si>
  <si>
    <t>Scenarios (reference)</t>
  </si>
  <si>
    <t>base</t>
  </si>
  <si>
    <t>cash_and_liquid_investments_b = 2.64, diluted_shares_m = 323, ev_ebitda_multiple = 7, gross_debt_and_financings_b = 12.94, normalized_ebitda_b = 4.2</t>
  </si>
  <si>
    <t>bear</t>
  </si>
  <si>
    <t>cash_and_liquid_investments_b = 2.5, diluted_shares_m = 324, ev_ebitda_multiple = 5.8, gross_debt_and_financings_b = 13.1, normalized_ebitda_b = 3.2</t>
  </si>
  <si>
    <t>bull</t>
  </si>
  <si>
    <t>cash_and_liquid_investments_b = 3.1, diluted_shares_m = 322, ev_ebitda_multiple = 7.5, gross_debt_and_financings_b = 12.8, normalized_ebitda_b = 5</t>
  </si>
  <si>
    <t>Claim</t>
  </si>
  <si>
    <t>URL</t>
  </si>
  <si>
    <t>Accessed</t>
  </si>
  <si>
    <t>Q1 2026 earnings release reported sales of $7.197B, net income of $125M, diluted EPS of $0.38, weighted average diluted shares of 323M, EBITDA of $568M, and EBITDA excluding identified items of $615M.</t>
  </si>
  <si>
    <t>https://modeledge.ai/company/-/filing/8-K/148939326000025/#table-1</t>
  </si>
  <si>
    <t/>
  </si>
  <si>
    <t>Q1 2026 business results reported cash and liquid investments of $2.639B, total liquidity of $7.289B, Q1 capex of $269M, and 323M common shares outstanding at March 31, 2026.</t>
  </si>
  <si>
    <t>https://modeledge.ai/company/-/filing/8-K/148939326000025/#table-5</t>
  </si>
  <si>
    <t>The 2025 Form 10-K balance sheet reported current maturities of long-term debt of $588M, short-term debt of $226M, long-term debt of $12.124B, and 322.1M ordinary shares outstanding at December 31, 2025.</t>
  </si>
  <si>
    <t>https://modeledge.ai/company/-/filing/10-K/148939326000012/#table-26</t>
  </si>
  <si>
    <t>The 2025 Form 10-K debt footnote reported total long-term loans, notes and other debt of $12.712B, including $588M of current maturities.</t>
  </si>
  <si>
    <t>https://modeledge.ai/company/-/filing/10-K/148939326000012/#table-50</t>
  </si>
  <si>
    <t>The 2025 Form 10-K and 2026 Q1 release show a depressed 2025 EBITDA base, with 2025 adjusted EBITDA excluding LCM, gain/loss on sale and asset write-downs of $2.383B, 2024 EBITDA of $3.460B, and Q1 2026 adjusted EBITDA annualizing to about $2.46B.</t>
  </si>
  <si>
    <t>https://modeledge.ai/company/-/filing/10-K/148939326000012/#table-10</t>
  </si>
  <si>
    <t>Main portfolio LYB Hawk row used a last price of $63.17 on June 15, 2026.</t>
  </si>
  <si>
    <t>modeledge://hawk/214748364851</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</si>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</sst>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3">
    <numFmt numFmtId="164" formatCode="&quot;$&quot;0.00"/>
    <numFmt numFmtId="165" formatCode="0.0"/>
    <numFmt numFmtId="166"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2.64</v>
      </c>
    </row>
    <row r="7">
      <c r="A7" s="5" t="s">
        <v>5</v>
      </c>
      <c r="B7" s="7">
        <v>323</v>
      </c>
    </row>
    <row r="8">
      <c r="A8" s="5" t="s">
        <v>6</v>
      </c>
      <c r="B8" s="7">
        <v>7</v>
      </c>
    </row>
    <row r="9">
      <c r="A9" s="5" t="s">
        <v>7</v>
      </c>
      <c r="B9" s="6">
        <v>12.94</v>
      </c>
    </row>
    <row r="10">
      <c r="A10" s="5" t="s">
        <v>8</v>
      </c>
      <c r="B10" s="6">
        <v>4.2</v>
      </c>
    </row>
    <row r="11">
      <c r="A11" s="4" t="s">
        <v>9</v>
      </c>
    </row>
    <row r="12">
      <c r="A12" s="5" t="s">
        <v>10</v>
      </c>
      <c r="B12">
        <v>63.17</v>
      </c>
    </row>
    <row r="13">
      <c r="A13" s="4" t="s">
        <v>11</v>
      </c>
    </row>
    <row r="14">
      <c r="A14" s="5" t="s">
        <v>12</v>
      </c>
      <c r="B14" t="str">
        <f>(Model!$B$10*Model!$B$8)</f>
      </c>
    </row>
    <row r="15">
      <c r="A15" s="5" t="s">
        <v>13</v>
      </c>
      <c r="B15" t="str">
        <f>(Model!$B$9-Model!$B$6)</f>
      </c>
    </row>
    <row r="16">
      <c r="A16" s="5" t="s">
        <v>14</v>
      </c>
      <c r="B16" t="str">
        <f>(Model!$B$14-Model!$B$15)</f>
      </c>
    </row>
    <row r="17">
      <c r="A17" s="5" t="s">
        <v>15</v>
      </c>
      <c r="B17" t="str">
        <f>MAX(0,((Model!$B$16*1000)/Model!$B$7))</f>
      </c>
    </row>
    <row r="18">
      <c r="A18" s="5" t="s">
        <v>16</v>
      </c>
      <c r="B18" t="str">
        <f>((Model!$B$17/Model!$B$12)-1)</f>
      </c>
    </row>
    <row r="19">
      <c r="A19" s="4" t="s">
        <v>17</v>
      </c>
    </row>
    <row r="20">
      <c r="A20" s="5" t="s">
        <v>18</v>
      </c>
      <c r="B20" s="6" t="str">
        <f>Model!$B$17</f>
      </c>
    </row>
    <row r="21">
      <c r="A21" s="5" t="s">
        <v>19</v>
      </c>
      <c r="B21" s="8" t="str">
        <f>Model!$B$18</f>
      </c>
    </row>
    <row r="23">
      <c r="A23" s="4" t="s">
        <v>20</v>
      </c>
    </row>
    <row r="24">
      <c r="B24" s="3" t="s">
        <v>2</v>
      </c>
    </row>
    <row r="25">
      <c r="A25" s="5" t="s">
        <v>21</v>
      </c>
      <c r="B25" s="6" t="str">
        <f>Model!$B$10</f>
      </c>
    </row>
    <row r="26">
      <c r="A26" s="5" t="s">
        <v>22</v>
      </c>
      <c r="B26" s="7" t="str">
        <f>Model!$B$8</f>
      </c>
    </row>
    <row r="27">
      <c r="A27" s="5" t="s">
        <v>23</v>
      </c>
      <c r="B27" s="6" t="str">
        <f>Model!$B$14</f>
      </c>
    </row>
    <row r="28">
      <c r="A28" s="5" t="s">
        <v>24</v>
      </c>
      <c r="B28" s="6" t="str">
        <f>Model!$B$9</f>
      </c>
    </row>
    <row r="29">
      <c r="A29" s="5" t="s">
        <v>25</v>
      </c>
      <c r="B29" s="6" t="str">
        <f>Model!$B$6</f>
      </c>
    </row>
    <row r="30">
      <c r="A30" s="5" t="s">
        <v>26</v>
      </c>
      <c r="B30" s="6" t="str">
        <f>Model!$B$15</f>
      </c>
    </row>
    <row r="31">
      <c r="A31" s="5" t="s">
        <v>27</v>
      </c>
      <c r="B31" s="6" t="str">
        <f>Model!$B$16</f>
      </c>
    </row>
    <row r="32">
      <c r="A32" s="5" t="s">
        <v>28</v>
      </c>
      <c r="B32" s="7" t="str">
        <f>Model!$B$7</f>
      </c>
    </row>
    <row r="33">
      <c r="A33" s="5" t="s">
        <v>18</v>
      </c>
      <c r="B33" s="6" t="str">
        <f>Model!$B$17</f>
      </c>
    </row>
    <row r="35">
      <c r="A35" s="4" t="s">
        <v>29</v>
      </c>
    </row>
    <row r="36">
      <c r="A36" s="5" t="s">
        <v>30</v>
      </c>
      <c r="B36" t="s">
        <v>31</v>
      </c>
    </row>
    <row r="37">
      <c r="A37" s="5" t="s">
        <v>32</v>
      </c>
      <c r="B37" t="s">
        <v>33</v>
      </c>
    </row>
    <row r="38">
      <c r="A38" s="5" t="s">
        <v>34</v>
      </c>
      <c r="B38" t="s">
        <v>35</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36</v>
      </c>
      <c r="B1" s="4" t="s">
        <v>37</v>
      </c>
      <c r="C1" s="4" t="s">
        <v>38</v>
      </c>
    </row>
    <row r="2">
      <c r="A2" t="s">
        <v>39</v>
      </c>
      <c r="B2" t="s">
        <v>40</v>
      </c>
      <c r="C2" t="s">
        <v>41</v>
      </c>
    </row>
    <row r="3">
      <c r="A3" t="s">
        <v>42</v>
      </c>
      <c r="B3" t="s">
        <v>43</v>
      </c>
      <c r="C3" t="s">
        <v>41</v>
      </c>
    </row>
    <row r="4">
      <c r="A4" t="s">
        <v>44</v>
      </c>
      <c r="B4" t="s">
        <v>45</v>
      </c>
      <c r="C4" t="s">
        <v>41</v>
      </c>
    </row>
    <row r="5">
      <c r="A5" t="s">
        <v>46</v>
      </c>
      <c r="B5" t="s">
        <v>47</v>
      </c>
      <c r="C5" t="s">
        <v>41</v>
      </c>
    </row>
    <row r="6">
      <c r="A6" t="s">
        <v>48</v>
      </c>
      <c r="B6" t="s">
        <v>49</v>
      </c>
      <c r="C6" t="s">
        <v>41</v>
      </c>
    </row>
    <row r="7">
      <c r="A7" t="s">
        <v>50</v>
      </c>
      <c r="B7" t="s">
        <v>51</v>
      </c>
      <c r="C7" t="s">
        <v>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