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fair_value_per_share">Model!$B$20</definedName>
    <definedName name="diluted_shares">Model!$B$9</definedName>
    <definedName name="gross_debt">Model!$B$10</definedName>
    <definedName name="gross_real_estate_fmv">Model!$B$11</definedName>
    <definedName name="net_debt">Model!$B$16</definedName>
    <definedName name="cash">Model!$B$6</definedName>
    <definedName name="cinema_ev_ebitda_multiple">Model!$B$7</definedName>
    <definedName name="current_price">Model!$B$8</definedName>
    <definedName name="pre_discount_equity_value">Model!$B$18</definedName>
    <definedName name="implied_equity_value">Model!$B$19</definedName>
    <definedName name="normalized_cinema_ebitda">Model!$B$12</definedName>
    <definedName name="sotp_discount">Model!$B$13</definedName>
    <definedName name="cinema_enterprise_value">Model!$B$15</definedName>
    <definedName name="gross_sotp_value">Model!$B$17</definedName>
    <definedName name="upside_fraction">Model!$B$21</definedName>
  </definedNames>
  <calcPr calcId="122211" fullCalcOnLoad="true"/>
</workbook>
</file>

<file path=xl/sharedStrings.xml><?xml version="1.0" encoding="utf-8"?>
<sst xmlns="http://schemas.openxmlformats.org/spreadsheetml/2006/main" count="50" uniqueCount="50">
  <si>
    <t>Reading International 2026 sum-of-the-parts valuation</t>
  </si>
  <si>
    <t>A real-estate-plus-cinema SOTP based on Dylan Marrello's January 2025 RDI thesis, updated for the completed Wellington and Cannon Park sales, current debt and cash, the 2025 operating recovery, and the 2026 film slate. Real estate is valued gross, the cinema operating business is capitalized on normalized EBITDA after corporate overhead, net debt is subtracted once, and a control/liquidity discount is applied to equity value.</t>
  </si>
  <si>
    <t>As of 2026-07-21  ·  Currency: USD  ·  https://modeledge.ai/model/fm_5974d441727faff7a8ec29acd8b7e345</t>
  </si>
  <si>
    <t>Inputs</t>
  </si>
  <si>
    <t>Cash and cash equivalents</t>
  </si>
  <si>
    <t>Cinema EV/EBITDA multiple</t>
  </si>
  <si>
    <t>Current Class A share price</t>
  </si>
  <si>
    <t>Diluted shares outstanding</t>
  </si>
  <si>
    <t>Gross debt</t>
  </si>
  <si>
    <t>Gross real estate fair market value</t>
  </si>
  <si>
    <t>Normalized cinema EBITDA after corporate overhead</t>
  </si>
  <si>
    <t>Control, liquidity and execution discount</t>
  </si>
  <si>
    <t>Calculations</t>
  </si>
  <si>
    <t>cinema_enterprise_value</t>
  </si>
  <si>
    <t>net_debt</t>
  </si>
  <si>
    <t>gross_sotp_value</t>
  </si>
  <si>
    <t>pre_discount_equity_value</t>
  </si>
  <si>
    <t>implied_equity_value</t>
  </si>
  <si>
    <t>fair_value_per_share</t>
  </si>
  <si>
    <t>upside_fraction</t>
  </si>
  <si>
    <t>Outputs</t>
  </si>
  <si>
    <t>Fair value per share</t>
  </si>
  <si>
    <t>Upside to current Class A price</t>
  </si>
  <si>
    <t>Implied equity value</t>
  </si>
  <si>
    <t>Gross real estate value</t>
  </si>
  <si>
    <t>Cinema enterprise value</t>
  </si>
  <si>
    <t>Net debt</t>
  </si>
  <si>
    <t>Equity value before SOTP discount</t>
  </si>
  <si>
    <t>Scenarios (reference)</t>
  </si>
  <si>
    <t>base</t>
  </si>
  <si>
    <t/>
  </si>
  <si>
    <t>bear</t>
  </si>
  <si>
    <t>cinema_ev_ebitda_multiple = 4, gross_real_estate_fmv = 200, normalized_cinema_ebitda = 8, sotp_discount = 0.35</t>
  </si>
  <si>
    <t>bull</t>
  </si>
  <si>
    <t>cinema_ev_ebitda_multiple = 6, gross_real_estate_fmv = 285, normalized_cinema_ebitda = 40, sotp_discount = 0.1</t>
  </si>
  <si>
    <t>Claim</t>
  </si>
  <si>
    <t>URL</t>
  </si>
  <si>
    <t>Accessed</t>
  </si>
  <si>
    <t>Original January 2025 RDI thesis estimated roughly $200M of real estate value net of property debt and more than $40M of pre-COVID cinema EBITDA.</t>
  </si>
  <si>
    <t>https://x.com/search?q=from%3Aragingbullcap%20%24RDI&amp;src=typed_query&amp;f=live</t>
  </si>
  <si>
    <t>2026-07-21</t>
  </si>
  <si>
    <t>At March 31, 2026 RDI reported $184.6M of gross debt, $5.524M of cash, 22.717M weighted-average diluted shares, $24.451M of assets held for sale, and Q1 adjusted EBITDA of negative $0.832M.</t>
  </si>
  <si>
    <t>https://investor.readingrdi.com/news-releases/news-release-details/reading-international-reports-first-quarter-2026-results</t>
  </si>
  <si>
    <t>During 2025 RDI sold Wellington for $21.5M and Cannon Park for $20.7M, repaid about $32.1M of bank debt, generated $17.8M of adjusted EBITDA including $8.4M of asset-sale gains, and began marketing Cinemas 1,2,3.</t>
  </si>
  <si>
    <t>https://investor.readingrdi.com/news-releases/news-release-details/reading-international-reports-fourth-quarter-and-full-year-2025</t>
  </si>
  <si>
    <t>The 2025 Form 10-K describes the remaining owned real estate portfolio, including 44 Union Square and Newmarket Village, and the selective monetization strategy.</t>
  </si>
  <si>
    <t>https://www.sec.gov/Archives/edgar/data/716634/000071663426000005/rdi-20251231x10k.htm</t>
  </si>
  <si>
    <t>RDI Class A stock price was $1.445 at 2026-07-21T18:44:51Z.</t>
  </si>
  <si>
    <t>https://www.nasdaq.com/market-activity/stocks/rdi</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</si>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</sst>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0.0"/>
    <numFmt numFmtId="165" formatCode="&quot;$&quot;0.00"/>
    <numFmt numFmtId="166" formatCode="0.0%"/>
    <numFmt numFmtId="167" formatCode="&quot;$&quot;#,##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0" fontId="3" fillId="0" borderId="0" xfId="0" applyFont="true" applyAlignment="false">
      <alignment/>
    </xf>
    <xf numFmtId="167"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t="s">
        <v>1</v>
      </c>
    </row>
    <row r="3">
      <c r="A3" s="2" t="s">
        <v>2</v>
      </c>
    </row>
    <row r="5">
      <c r="A5" s="3" t="s">
        <v>3</v>
      </c>
    </row>
    <row r="6">
      <c r="A6" s="4" t="s">
        <v>4</v>
      </c>
      <c r="B6" s="5">
        <v>5.524</v>
      </c>
    </row>
    <row r="7">
      <c r="A7" s="4" t="s">
        <v>5</v>
      </c>
      <c r="B7">
        <v>5</v>
      </c>
    </row>
    <row r="8">
      <c r="A8" s="4" t="s">
        <v>6</v>
      </c>
      <c r="B8" s="6">
        <v>1.445</v>
      </c>
    </row>
    <row r="9">
      <c r="A9" s="4" t="s">
        <v>7</v>
      </c>
      <c r="B9" s="5">
        <v>22.71726</v>
      </c>
    </row>
    <row r="10">
      <c r="A10" s="4" t="s">
        <v>8</v>
      </c>
      <c r="B10" s="5">
        <v>184.6</v>
      </c>
    </row>
    <row r="11">
      <c r="A11" s="4" t="s">
        <v>9</v>
      </c>
      <c r="B11" s="5">
        <v>245</v>
      </c>
    </row>
    <row r="12">
      <c r="A12" s="4" t="s">
        <v>10</v>
      </c>
      <c r="B12" s="5">
        <v>24</v>
      </c>
    </row>
    <row r="13">
      <c r="A13" s="4" t="s">
        <v>11</v>
      </c>
      <c r="B13" s="7">
        <v>0.2</v>
      </c>
    </row>
    <row r="14">
      <c r="A14" s="3" t="s">
        <v>12</v>
      </c>
    </row>
    <row r="15">
      <c r="A15" s="4" t="s">
        <v>13</v>
      </c>
      <c r="B15" t="str">
        <f>(Model!$B$12*Model!$B$7)</f>
      </c>
    </row>
    <row r="16">
      <c r="A16" s="4" t="s">
        <v>14</v>
      </c>
      <c r="B16" t="str">
        <f>(Model!$B$10-Model!$B$6)</f>
      </c>
    </row>
    <row r="17">
      <c r="A17" s="4" t="s">
        <v>15</v>
      </c>
      <c r="B17" t="str">
        <f>(Model!$B$11+Model!$B$15)</f>
      </c>
    </row>
    <row r="18">
      <c r="A18" s="4" t="s">
        <v>16</v>
      </c>
      <c r="B18" t="str">
        <f>MAX((Model!$B$17-Model!$B$16),0)</f>
      </c>
    </row>
    <row r="19">
      <c r="A19" s="4" t="s">
        <v>17</v>
      </c>
      <c r="B19" t="str">
        <f>(Model!$B$18*(1-Model!$B$13))</f>
      </c>
    </row>
    <row r="20">
      <c r="A20" s="4" t="s">
        <v>18</v>
      </c>
      <c r="B20" t="str">
        <f>(Model!$B$19/Model!$B$9)</f>
      </c>
    </row>
    <row r="21">
      <c r="A21" s="4" t="s">
        <v>19</v>
      </c>
      <c r="B21" t="str">
        <f>((Model!$B$20/Model!$B$8)-1)</f>
      </c>
    </row>
    <row r="22">
      <c r="A22" s="3" t="s">
        <v>20</v>
      </c>
    </row>
    <row r="23">
      <c r="A23" s="8" t="s">
        <v>21</v>
      </c>
      <c r="B23" s="6" t="str">
        <f>Model!$B$20</f>
      </c>
    </row>
    <row r="24">
      <c r="A24" s="4" t="s">
        <v>22</v>
      </c>
      <c r="B24" s="7" t="str">
        <f>Model!$B$21</f>
      </c>
    </row>
    <row r="25">
      <c r="A25" s="4" t="s">
        <v>23</v>
      </c>
      <c r="B25" s="9" t="str">
        <f>Model!$B$19</f>
      </c>
    </row>
    <row r="26">
      <c r="A26" s="4" t="s">
        <v>24</v>
      </c>
      <c r="B26" s="9" t="str">
        <f>Model!$B$11</f>
      </c>
    </row>
    <row r="27">
      <c r="A27" s="4" t="s">
        <v>25</v>
      </c>
      <c r="B27" s="9" t="str">
        <f>Model!$B$15</f>
      </c>
    </row>
    <row r="28">
      <c r="A28" s="4" t="s">
        <v>26</v>
      </c>
      <c r="B28" s="9" t="str">
        <f>Model!$B$16</f>
      </c>
    </row>
    <row r="29">
      <c r="A29" s="4" t="s">
        <v>27</v>
      </c>
      <c r="B29" s="9" t="str">
        <f>Model!$B$18</f>
      </c>
    </row>
    <row r="31">
      <c r="A31" s="3" t="s">
        <v>28</v>
      </c>
    </row>
    <row r="32">
      <c r="A32" s="4" t="s">
        <v>29</v>
      </c>
      <c r="B32" t="s">
        <v>30</v>
      </c>
    </row>
    <row r="33">
      <c r="A33" s="4" t="s">
        <v>31</v>
      </c>
      <c r="B33" t="s">
        <v>32</v>
      </c>
    </row>
    <row r="34">
      <c r="A34" s="4" t="s">
        <v>33</v>
      </c>
      <c r="B34" t="s">
        <v>34</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49</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35</v>
      </c>
      <c r="B1" s="3" t="s">
        <v>36</v>
      </c>
      <c r="C1" s="3" t="s">
        <v>37</v>
      </c>
    </row>
    <row r="2">
      <c r="A2" t="s">
        <v>38</v>
      </c>
      <c r="B2" t="s">
        <v>39</v>
      </c>
      <c r="C2" t="s">
        <v>40</v>
      </c>
    </row>
    <row r="3">
      <c r="A3" t="s">
        <v>41</v>
      </c>
      <c r="B3" t="s">
        <v>42</v>
      </c>
      <c r="C3" t="s">
        <v>40</v>
      </c>
    </row>
    <row r="4">
      <c r="A4" t="s">
        <v>43</v>
      </c>
      <c r="B4" t="s">
        <v>44</v>
      </c>
      <c r="C4" t="s">
        <v>40</v>
      </c>
    </row>
    <row r="5">
      <c r="A5" t="s">
        <v>45</v>
      </c>
      <c r="B5" t="s">
        <v>46</v>
      </c>
      <c r="C5" t="s">
        <v>40</v>
      </c>
    </row>
    <row r="6">
      <c r="A6" t="s">
        <v>47</v>
      </c>
      <c r="B6" t="s">
        <v>48</v>
      </c>
      <c r="C6" t="s">
        <v>40</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