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gross_cash_after_sale">Model!$B$20</definedName>
    <definedName name="cash">Model!$B$6</definedName>
    <definedName name="cinema_property_mortgage">Model!$B$8</definedName>
    <definedName name="cinema_property_sale_price">Model!$B$9</definedName>
    <definedName name="diluted_shares">Model!$B$11</definedName>
    <definedName name="gross_real_estate_fmv">Model!$B$13</definedName>
    <definedName name="remaining_real_estate_after_sale">Model!$B$22</definedName>
    <definedName name="pre_discount_equity_value">Model!$B$25</definedName>
    <definedName name="current_price">Model!$B$10</definedName>
    <definedName name="debt_after_sale">Model!$B$19</definedName>
    <definedName name="net_debt_after_sale">Model!$B$24</definedName>
    <definedName name="pre_discount_equity_after_sale">Model!$B$26</definedName>
    <definedName name="upside_fraction">Model!$B$29</definedName>
    <definedName name="sotp_discount">Model!$B$16</definedName>
    <definedName name="cinema_enterprise_value">Model!$B$18</definedName>
    <definedName name="cinema_ev_ebitda_multiple">Model!$B$7</definedName>
    <definedName name="normalized_cinema_ebitda">Model!$B$14</definedName>
    <definedName name="property_value_allocated">Model!$B$15</definedName>
    <definedName name="gross_sotp_value">Model!$B$23</definedName>
    <definedName name="gross_debt">Model!$B$12</definedName>
    <definedName name="net_debt">Model!$B$21</definedName>
    <definedName name="implied_equity_value">Model!$B$27</definedName>
    <definedName name="fair_value_per_share">Model!$B$28</definedName>
  </definedNames>
  <calcPr calcId="122211" fullCalcOnLoad="true"/>
</workbook>
</file>

<file path=xl/sharedStrings.xml><?xml version="1.0" encoding="utf-8"?>
<sst xmlns="http://schemas.openxmlformats.org/spreadsheetml/2006/main" count="86" uniqueCount="86">
  <si>
    <t>Reading International 2026 sum-of-the-parts valuation</t>
  </si>
  <si>
    <t>A real-estate-plus-cinema SOTP based on Dylan Marrello's January 2025 RDI thesis, updated for the completed Wellington and Cannon Park sales, current debt and cash, the 2025 operating recovery, and the 2026 film slate. Real estate is valued gross, the cinema operating business is capitalized on normalized EBITDA after corporate overhead, net debt is subtracted once, and a control/liquidity discount is applied to equity value. September review records the signed $41M Cinemas 1,2,3 contract and $19M mortgage payoff as an illustrative closing bridge. The sale is not closed; reported balance-sheet inputs and fair value are unchanged. Gross proceeds are not added to value while retaining the property. The existing 20% discount still covers tax, transaction and execution leakage.</t>
  </si>
  <si>
    <t>As of 2026-10-22  ·  Currency: USD  ·  https://modeledge.ai/model/fm_5974d441727faff7a8ec29acd8b7e345</t>
  </si>
  <si>
    <t>Inputs</t>
  </si>
  <si>
    <t>Cash and cash equivalents</t>
  </si>
  <si>
    <t>Cinema EV/EBITDA multiple</t>
  </si>
  <si>
    <t>Mortgage repaid at closing</t>
  </si>
  <si>
    <t>Cinemas 1 2 3 contract price</t>
  </si>
  <si>
    <t>Current Class A share price</t>
  </si>
  <si>
    <t>Diluted shares outstanding</t>
  </si>
  <si>
    <t>Gross debt</t>
  </si>
  <si>
    <t>Gross real estate fair market value</t>
  </si>
  <si>
    <t>Normalized cinema EBITDA after corporate overhead</t>
  </si>
  <si>
    <t>Property value within aggregate real estate estimate</t>
  </si>
  <si>
    <t>Control, liquidity and execution discount</t>
  </si>
  <si>
    <t>Calculations</t>
  </si>
  <si>
    <t>cinema_enterprise_value</t>
  </si>
  <si>
    <t>debt_after_sale</t>
  </si>
  <si>
    <t>gross_cash_after_sale</t>
  </si>
  <si>
    <t>net_debt</t>
  </si>
  <si>
    <t>remaining_real_estate_after_sale</t>
  </si>
  <si>
    <t>gross_sotp_value</t>
  </si>
  <si>
    <t>net_debt_after_sale</t>
  </si>
  <si>
    <t>pre_discount_equity_value</t>
  </si>
  <si>
    <t>pre_discount_equity_after_sale</t>
  </si>
  <si>
    <t>implied_equity_value</t>
  </si>
  <si>
    <t>fair_value_per_share</t>
  </si>
  <si>
    <t>upside_fraction</t>
  </si>
  <si>
    <t>Outputs</t>
  </si>
  <si>
    <t>Fair value per share</t>
  </si>
  <si>
    <t>Upside to current Class A price</t>
  </si>
  <si>
    <t>Implied equity value</t>
  </si>
  <si>
    <t>Gross real estate value</t>
  </si>
  <si>
    <t>Cinema enterprise value</t>
  </si>
  <si>
    <t>Net debt</t>
  </si>
  <si>
    <t>Equity value before SOTP discount</t>
  </si>
  <si>
    <t>Real estate remaining after closing</t>
  </si>
  <si>
    <t>Net debt after closing before leakage</t>
  </si>
  <si>
    <t>Scenarios (reference)</t>
  </si>
  <si>
    <t>base</t>
  </si>
  <si>
    <t/>
  </si>
  <si>
    <t>bear</t>
  </si>
  <si>
    <t>cinema_ev_ebitda_multiple = 4, gross_real_estate_fmv = 200, normalized_cinema_ebitda = 8, sotp_discount = 0.35</t>
  </si>
  <si>
    <t>bull</t>
  </si>
  <si>
    <t>cinema_ev_ebitda_multiple = 6, gross_real_estate_fmv = 285, normalized_cinema_ebitda = 40, sotp_discount = 0.1</t>
  </si>
  <si>
    <t>Claim</t>
  </si>
  <si>
    <t>URL</t>
  </si>
  <si>
    <t>Accessed</t>
  </si>
  <si>
    <t>October 22 proxy proposes an additional 2M Class A shares reserved under the incentive plan, subject to December 3 voting. Reserved shares are not issued dilution. Preserve the existing real-estate/cinema SOTP and denominator pending award/issued-share reconciliation. No verified closing of the $41M Cinemas 1,2,3 sale expected October 30; do not add proceeds without removing property value and repaying debt. Daily 5.00% decline has no verified new operating cause. Full proxy award tables remain open.</t>
  </si>
  <si>
    <t>https://modeledge.ai/company/RDI/filing/DEF 14A/0000716634-26-000036</t>
  </si>
  <si>
    <t>2026-10-22</t>
  </si>
  <si>
    <t>Regular-session reference $1.71 retrieved 2026-10-22T15:22:04.903499-06:00. Quote updates alone do not change operating assumptions.</t>
  </si>
  <si>
    <t>October 5 Model Edge reference RDI price $1.85, refreshed 2026-10-05T15:03:35.101941-06:00. Price-only inputs refresh market-relative outputs; BRUN also refreshes its established peer-relative multiple.</t>
  </si>
  <si>
    <t>2026-10-05</t>
  </si>
  <si>
    <t>October 5: reference price fell 5.85% to $1.85. No new verified issuer catalyst or sale closing was found. Keep $245M gross property value, $28M normalized cinema EBITDA, 5x and 20% SOTP discount. The expected October 30 $41M property sale and $19M mortgage repayment remain unconfirmed and already have a matched asset/cash/debt diagnostic; do not add gross proceeds as a windfall.</t>
  </si>
  <si>
    <t>https://investor.readingrdi.com/news</t>
  </si>
  <si>
    <t>September 30 Modeledge reference RDI price $1.85, refreshed 2026-09-30T15:27:34.931749-06:00. This quote refresh changes market-relative outputs; any intrinsic effects are separately explained. For USAU only, the existing financing-price formula mechanically links valuation to price.</t>
  </si>
  <si>
    <t>2026-09-30</t>
  </si>
  <si>
    <t>September 30 shares fell 7.04% to $1.85. Company-specific filing/transcript and credible web discovery did not establish a new material operating or capital disclosure explaining the move. Preserve the existing asset/SOTP methodology and $6.9650 value. The signed $41M real-estate sale expected October 30 is not verified closed; do not add gross sale proceeds or ignore the related mortgage discharge. No intrinsic revision from price alone.</t>
  </si>
  <si>
    <t>https://investor.readingrdi.com/</t>
  </si>
  <si>
    <t>September 15: No new indexed event or later issuer release was found. Investigated the 5.14% Class A decline without verifying a company-specific catalyst. Keep gross real-estate NAV $245M, normalized cinema EBITDA $28M and 20% discount. The $41M Cinemas 1,2,3 sale and $19M mortgage are already in the reconciliation; no closing before the expected October 30 date was found. Update Class A price to $2.03. Film-slate, Napier and historical checklist work remain open.</t>
  </si>
  <si>
    <t>https://modeledge.ai/company/RDI/filing/8-K/0000716634-26-000032</t>
  </si>
  <si>
    <t>2026-09-15</t>
  </si>
  <si>
    <t>September 15 reference RDI share price $2.03; provider quote update 2026-09-15T15:01:37.644386-06:00. Stock-price movement alone does not change the operating forecast.</t>
  </si>
  <si>
    <t>September 10 Modeledge reference share price $2.14; market price alone is not used to revise operating forecasts.</t>
  </si>
  <si>
    <t>2026-09-10</t>
  </si>
  <si>
    <t>No new indexed activity or newer press release was found after the prior cutoff; no verified specific catalyst was established for the 7.76% daily fall. Keep the pending property transaction treatment: $41M proceeds and $19M mortgage are already reflected in the asset bridge.</t>
  </si>
  <si>
    <t>Q2 2026 revenue was $66.9M and adjusted EBITDA was $11.3M without asset-sale gains; gross borrowings were about $183.1M, cash was $5.68M, and diluted weighted-average shares were 23.843M.</t>
  </si>
  <si>
    <t>https://www.sec.gov/Archives/edgar/data/716634/000071663426000030/rdi-20260814xex99_1.htm</t>
  </si>
  <si>
    <t>2026-08-14</t>
  </si>
  <si>
    <t>Original January 2025 RDI thesis estimated roughly $200M of real estate value net of property debt and more than $40M of pre-COVID cinema EBITDA.</t>
  </si>
  <si>
    <t>https://x.com/search?q=from%3Aragingbullcap%20%24RDI&amp;src=typed_query&amp;f=live</t>
  </si>
  <si>
    <t>2026-07-21</t>
  </si>
  <si>
    <t>At March 31, 2026 RDI reported $184.6M of gross debt, $5.524M of cash, 22.717M weighted-average diluted shares, $24.451M of assets held for sale, and Q1 adjusted EBITDA of negative $0.832M.</t>
  </si>
  <si>
    <t>https://investor.readingrdi.com/news-releases/news-release-details/reading-international-reports-first-quarter-2026-results</t>
  </si>
  <si>
    <t>During 2025 RDI sold Wellington for $21.5M and Cannon Park for $20.7M, repaid about $32.1M of bank debt, generated $17.8M of adjusted EBITDA including $8.4M of asset-sale gains, and began marketing Cinemas 1,2,3.</t>
  </si>
  <si>
    <t>https://investor.readingrdi.com/news-releases/news-release-details/reading-international-reports-fourth-quarter-and-full-year-2025</t>
  </si>
  <si>
    <t>The 2025 Form 10-K describes the remaining owned real estate portfolio, including 44 Union Square and Newmarket Village, and the selective monetization strategy.</t>
  </si>
  <si>
    <t>https://www.sec.gov/Archives/edgar/data/716634/000071663426000005/rdi-20251231x10k.htm</t>
  </si>
  <si>
    <t>RDI Class A stock price was $1.445 at 2026-07-21T18:44:51Z.</t>
  </si>
  <si>
    <t>https://www.nasdaq.com/market-activity/stocks/rdi</t>
  </si>
  <si>
    <t>August 31 contract sells Cinemas 1,2,3 for $41M; $4.1M escrow deposit; approximately $19M mortgage paid at closing expected around October 30. No further due-diligence or financing contingency. Not yet closed.</t>
  </si>
  <si>
    <t>2026-09-07</t>
  </si>
  <si>
    <t>Reading acquired the remaining 25% Sutton Hill interest in December 2025; the asset is wholly owned through subsidiaries.</t>
  </si>
  <si>
    <t>https://modeledge.ai/company/RDI/Transcript/b7703de42ac25fe74cb984493c3b75ac</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</si>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</sst>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
    <numFmt numFmtId="165" formatCode="&quot;$&quot;0.00"/>
    <numFmt numFmtId="166" formatCode="0.0%"/>
    <numFmt numFmtId="167" formatCode="&quot;$&quot;#,##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0" fontId="3" fillId="0" borderId="0" xfId="0" applyFon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5.68</v>
      </c>
    </row>
    <row r="7">
      <c r="A7" s="4" t="s">
        <v>5</v>
      </c>
      <c r="B7">
        <v>5</v>
      </c>
    </row>
    <row r="8">
      <c r="A8" s="4" t="s">
        <v>6</v>
      </c>
      <c r="B8">
        <v>19</v>
      </c>
    </row>
    <row r="9">
      <c r="A9" s="4" t="s">
        <v>7</v>
      </c>
      <c r="B9">
        <v>41</v>
      </c>
    </row>
    <row r="10">
      <c r="A10" s="4" t="s">
        <v>8</v>
      </c>
      <c r="B10" s="6">
        <v>1.71</v>
      </c>
    </row>
    <row r="11">
      <c r="A11" s="4" t="s">
        <v>9</v>
      </c>
      <c r="B11" s="5">
        <v>23.842505</v>
      </c>
    </row>
    <row r="12">
      <c r="A12" s="4" t="s">
        <v>10</v>
      </c>
      <c r="B12" s="5">
        <v>183.1</v>
      </c>
    </row>
    <row r="13">
      <c r="A13" s="4" t="s">
        <v>11</v>
      </c>
      <c r="B13" s="5">
        <v>245</v>
      </c>
    </row>
    <row r="14">
      <c r="A14" s="4" t="s">
        <v>12</v>
      </c>
      <c r="B14" s="5">
        <v>28</v>
      </c>
    </row>
    <row r="15">
      <c r="A15" s="4" t="s">
        <v>13</v>
      </c>
      <c r="B15">
        <v>41</v>
      </c>
    </row>
    <row r="16">
      <c r="A16" s="4" t="s">
        <v>14</v>
      </c>
      <c r="B16" s="7">
        <v>0.2</v>
      </c>
    </row>
    <row r="17">
      <c r="A17" s="3" t="s">
        <v>15</v>
      </c>
    </row>
    <row r="18">
      <c r="A18" s="4" t="s">
        <v>16</v>
      </c>
      <c r="B18" t="str">
        <f>(Model!$B$14*Model!$B$7)</f>
      </c>
    </row>
    <row r="19">
      <c r="A19" s="4" t="s">
        <v>17</v>
      </c>
      <c r="B19" t="str">
        <f>(Model!$B$12-Model!$B$8)</f>
      </c>
    </row>
    <row r="20">
      <c r="A20" s="4" t="s">
        <v>18</v>
      </c>
      <c r="B20" t="str">
        <f>((Model!$B$6+Model!$B$9)-Model!$B$8)</f>
      </c>
    </row>
    <row r="21">
      <c r="A21" s="4" t="s">
        <v>19</v>
      </c>
      <c r="B21" t="str">
        <f>(Model!$B$12-Model!$B$6)</f>
      </c>
    </row>
    <row r="22">
      <c r="A22" s="4" t="s">
        <v>20</v>
      </c>
      <c r="B22" t="str">
        <f>(Model!$B$13-Model!$B$15)</f>
      </c>
    </row>
    <row r="23">
      <c r="A23" s="4" t="s">
        <v>21</v>
      </c>
      <c r="B23" t="str">
        <f>(Model!$B$13+Model!$B$18)</f>
      </c>
    </row>
    <row r="24">
      <c r="A24" s="4" t="s">
        <v>22</v>
      </c>
      <c r="B24" t="str">
        <f>(Model!$B$19-Model!$B$20)</f>
      </c>
    </row>
    <row r="25">
      <c r="A25" s="4" t="s">
        <v>23</v>
      </c>
      <c r="B25" t="str">
        <f>MAX((Model!$B$23-Model!$B$21),0)</f>
      </c>
    </row>
    <row r="26">
      <c r="A26" s="4" t="s">
        <v>24</v>
      </c>
      <c r="B26" t="str">
        <f>((Model!$B$22+Model!$B$18)-Model!$B$24)</f>
      </c>
    </row>
    <row r="27">
      <c r="A27" s="4" t="s">
        <v>25</v>
      </c>
      <c r="B27" t="str">
        <f>(Model!$B$25*(1-Model!$B$16))</f>
      </c>
    </row>
    <row r="28">
      <c r="A28" s="4" t="s">
        <v>26</v>
      </c>
      <c r="B28" t="str">
        <f>(Model!$B$27/Model!$B$11)</f>
      </c>
    </row>
    <row r="29">
      <c r="A29" s="4" t="s">
        <v>27</v>
      </c>
      <c r="B29" t="str">
        <f>((Model!$B$28/Model!$B$10)-1)</f>
      </c>
    </row>
    <row r="30">
      <c r="A30" s="3" t="s">
        <v>28</v>
      </c>
    </row>
    <row r="31">
      <c r="A31" s="8" t="s">
        <v>29</v>
      </c>
      <c r="B31" s="6" t="str">
        <f>Model!$B$28</f>
      </c>
    </row>
    <row r="32">
      <c r="A32" s="4" t="s">
        <v>30</v>
      </c>
      <c r="B32" s="7" t="str">
        <f>Model!$B$29</f>
      </c>
    </row>
    <row r="33">
      <c r="A33" s="4" t="s">
        <v>31</v>
      </c>
      <c r="B33" s="9" t="str">
        <f>Model!$B$27</f>
      </c>
    </row>
    <row r="34">
      <c r="A34" s="4" t="s">
        <v>32</v>
      </c>
      <c r="B34" s="9" t="str">
        <f>Model!$B$13</f>
      </c>
    </row>
    <row r="35">
      <c r="A35" s="4" t="s">
        <v>33</v>
      </c>
      <c r="B35" s="9" t="str">
        <f>Model!$B$18</f>
      </c>
    </row>
    <row r="36">
      <c r="A36" s="4" t="s">
        <v>34</v>
      </c>
      <c r="B36" s="9" t="str">
        <f>Model!$B$21</f>
      </c>
    </row>
    <row r="37">
      <c r="A37" s="4" t="s">
        <v>35</v>
      </c>
      <c r="B37" s="9" t="str">
        <f>Model!$B$25</f>
      </c>
    </row>
    <row r="38">
      <c r="A38" s="4" t="s">
        <v>36</v>
      </c>
      <c r="B38" s="9" t="str">
        <f>Model!$B$22</f>
      </c>
    </row>
    <row r="39">
      <c r="A39" s="4" t="s">
        <v>37</v>
      </c>
      <c r="B39" s="9" t="str">
        <f>Model!$B$24</f>
      </c>
    </row>
    <row r="41">
      <c r="A41" s="3" t="s">
        <v>38</v>
      </c>
    </row>
    <row r="42">
      <c r="A42" s="4" t="s">
        <v>39</v>
      </c>
      <c r="B42" t="s">
        <v>40</v>
      </c>
    </row>
    <row r="43">
      <c r="A43" s="4" t="s">
        <v>41</v>
      </c>
      <c r="B43" t="s">
        <v>42</v>
      </c>
    </row>
    <row r="44">
      <c r="A44" s="4" t="s">
        <v>43</v>
      </c>
      <c r="B44" t="s">
        <v>44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85</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45</v>
      </c>
      <c r="B1" s="3" t="s">
        <v>46</v>
      </c>
      <c r="C1" s="3" t="s">
        <v>47</v>
      </c>
    </row>
    <row r="2">
      <c r="A2" t="s">
        <v>48</v>
      </c>
      <c r="B2" t="s">
        <v>49</v>
      </c>
      <c r="C2" t="s">
        <v>50</v>
      </c>
    </row>
    <row r="3">
      <c r="A3" t="s">
        <v>51</v>
      </c>
      <c r="B3" t="s">
        <v>40</v>
      </c>
      <c r="C3" t="s">
        <v>50</v>
      </c>
    </row>
    <row r="4">
      <c r="A4" t="s">
        <v>52</v>
      </c>
      <c r="B4" t="s">
        <v>40</v>
      </c>
      <c r="C4" t="s">
        <v>53</v>
      </c>
    </row>
    <row r="5">
      <c r="A5" t="s">
        <v>54</v>
      </c>
      <c r="B5" t="s">
        <v>55</v>
      </c>
      <c r="C5" t="s">
        <v>53</v>
      </c>
    </row>
    <row r="6">
      <c r="A6" t="s">
        <v>56</v>
      </c>
      <c r="B6" t="s">
        <v>40</v>
      </c>
      <c r="C6" t="s">
        <v>57</v>
      </c>
    </row>
    <row r="7">
      <c r="A7" t="s">
        <v>58</v>
      </c>
      <c r="B7" t="s">
        <v>59</v>
      </c>
      <c r="C7" t="s">
        <v>57</v>
      </c>
    </row>
    <row r="8">
      <c r="A8" t="s">
        <v>60</v>
      </c>
      <c r="B8" t="s">
        <v>61</v>
      </c>
      <c r="C8" t="s">
        <v>62</v>
      </c>
    </row>
    <row r="9">
      <c r="A9" t="s">
        <v>63</v>
      </c>
      <c r="B9" t="s">
        <v>40</v>
      </c>
      <c r="C9" t="s">
        <v>62</v>
      </c>
    </row>
    <row r="10">
      <c r="A10" t="s">
        <v>64</v>
      </c>
      <c r="B10" t="s">
        <v>40</v>
      </c>
      <c r="C10" t="s">
        <v>65</v>
      </c>
    </row>
    <row r="11">
      <c r="A11" t="s">
        <v>66</v>
      </c>
      <c r="B11" t="s">
        <v>40</v>
      </c>
      <c r="C11" t="s">
        <v>65</v>
      </c>
    </row>
    <row r="12">
      <c r="A12" t="s">
        <v>67</v>
      </c>
      <c r="B12" t="s">
        <v>68</v>
      </c>
      <c r="C12" t="s">
        <v>69</v>
      </c>
    </row>
    <row r="13">
      <c r="A13" t="s">
        <v>70</v>
      </c>
      <c r="B13" t="s">
        <v>71</v>
      </c>
      <c r="C13" t="s">
        <v>72</v>
      </c>
    </row>
    <row r="14">
      <c r="A14" t="s">
        <v>73</v>
      </c>
      <c r="B14" t="s">
        <v>74</v>
      </c>
      <c r="C14" t="s">
        <v>72</v>
      </c>
    </row>
    <row r="15">
      <c r="A15" t="s">
        <v>75</v>
      </c>
      <c r="B15" t="s">
        <v>76</v>
      </c>
      <c r="C15" t="s">
        <v>72</v>
      </c>
    </row>
    <row r="16">
      <c r="A16" t="s">
        <v>77</v>
      </c>
      <c r="B16" t="s">
        <v>78</v>
      </c>
      <c r="C16" t="s">
        <v>72</v>
      </c>
    </row>
    <row r="17">
      <c r="A17" t="s">
        <v>79</v>
      </c>
      <c r="B17" t="s">
        <v>80</v>
      </c>
      <c r="C17" t="s">
        <v>72</v>
      </c>
    </row>
    <row r="18">
      <c r="A18" t="s">
        <v>81</v>
      </c>
      <c r="B18" t="s">
        <v>61</v>
      </c>
      <c r="C18" t="s">
        <v>82</v>
      </c>
    </row>
    <row r="19">
      <c r="A19" t="s">
        <v>83</v>
      </c>
      <c r="B19" t="s">
        <v>84</v>
      </c>
      <c r="C19" t="s">
        <v>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