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revenue_2027_m">Model!$B$21</definedName>
    <definedName name="other_debt_m">Model!$B$12</definedName>
    <definedName name="revenue_2026_m">Model!$B$15</definedName>
    <definedName name="service_mix">Model!$B$17</definedName>
    <definedName name="product_revenue_2027_m">Model!$B$23</definedName>
    <definedName name="enterprise_value_m">Model!$B$28</definedName>
    <definedName name="fair_value">Model!$B$30</definedName>
    <definedName name="net_cash_m">Model!$B$20</definedName>
    <definedName name="brookfield_option_m">Model!$B$7</definedName>
    <definedName name="current_price">Model!$B$9</definedName>
    <definedName name="diluted_shares_m">Model!$B$10</definedName>
    <definedName name="product_ev_sales_2027">Model!$B$13</definedName>
    <definedName name="service_ev_sales_2027">Model!$B$16</definedName>
    <definedName name="implied_equity_value_m">Model!$B$29</definedName>
    <definedName name="upside">Model!$B$31</definedName>
    <definedName name="cash_m">Model!$B$8</definedName>
    <definedName name="growth_2027">Model!$B$11</definedName>
    <definedName name="product_mix">Model!$B$14</definedName>
    <definedName name="market_ev_m">Model!$B$22</definedName>
    <definedName name="service_revenue_2027_m">Model!$B$24</definedName>
    <definedName name="market_implied_2027_ev_sales">Model!$B$25</definedName>
    <definedName name="product_ev_m">Model!$B$26</definedName>
    <definedName name="service_ev_m">Model!$B$27</definedName>
    <definedName name="market_equity_m">Model!$B$19</definedName>
  </definedNames>
  <calcPr calcId="122211" fullCalcOnLoad="true"/>
</workbook>
</file>

<file path=xl/sharedStrings.xml><?xml version="1.0" encoding="utf-8"?>
<sst xmlns="http://schemas.openxmlformats.org/spreadsheetml/2006/main" count="72" uniqueCount="72">
  <si>
    <t>Bloom Energy 2027 product and service SOTP</t>
  </si>
  <si>
    <t xml:space="preserve">Original sum-of-parts for Bloom Energy. Product and installation are valued on 2027 EV/sales; the service fleet is valued on a higher recurring multiple; Brookfield is a small financing-shelf option, not $25B of revenue. This is not a discounted 2028 EV/revenue-and-EBITDA blend. 0% converts due 2030 are treated as shares (ITM), not debt.
</t>
  </si>
  <si>
    <t>As of 2026-08-26  ·  Currency: USD  ·  https://modeledge.ai/model/fm_607525ce6c44a3418881d8974258498d</t>
  </si>
  <si>
    <t>Valuation</t>
  </si>
  <si>
    <t>Inputs</t>
  </si>
  <si>
    <t>Brookfield and IDF financing option</t>
  </si>
  <si>
    <t>Cash and equivalents</t>
  </si>
  <si>
    <t>Current price</t>
  </si>
  <si>
    <t>Fully diluted shares</t>
  </si>
  <si>
    <t>FY2027 revenue growth</t>
  </si>
  <si>
    <t>Financing obligations and other debt</t>
  </si>
  <si>
    <t>2027 product EV/sales</t>
  </si>
  <si>
    <t>2027 product and install mix</t>
  </si>
  <si>
    <t>FY2026 revenue</t>
  </si>
  <si>
    <t>2027 service EV/sales</t>
  </si>
  <si>
    <t>2027 service mix</t>
  </si>
  <si>
    <t>Calculations</t>
  </si>
  <si>
    <t>market_equity_m</t>
  </si>
  <si>
    <t>net_cash_m</t>
  </si>
  <si>
    <t>revenue_2027_m</t>
  </si>
  <si>
    <t>market_ev_m</t>
  </si>
  <si>
    <t>product_revenue_2027_m</t>
  </si>
  <si>
    <t>service_revenue_2027_m</t>
  </si>
  <si>
    <t>market_implied_2027_ev_sales</t>
  </si>
  <si>
    <t>product_ev_m</t>
  </si>
  <si>
    <t>service_ev_m</t>
  </si>
  <si>
    <t>enterprise_value_m</t>
  </si>
  <si>
    <t>implied_equity_value_m</t>
  </si>
  <si>
    <t>fair_value</t>
  </si>
  <si>
    <t>upside</t>
  </si>
  <si>
    <t>Outputs</t>
  </si>
  <si>
    <t>Fair value</t>
  </si>
  <si>
    <t>Upside/downside</t>
  </si>
  <si>
    <t>FY2027 revenue</t>
  </si>
  <si>
    <t>2027 product enterprise value</t>
  </si>
  <si>
    <t>2027 service enterprise value</t>
  </si>
  <si>
    <t>Enterprise value</t>
  </si>
  <si>
    <t>Implied equity value</t>
  </si>
  <si>
    <t>Net cash</t>
  </si>
  <si>
    <t>Market-implied 2027 EV/sales</t>
  </si>
  <si>
    <t>Bloom 2027 product and service SOTP</t>
  </si>
  <si>
    <t>Product EV</t>
  </si>
  <si>
    <t>Service EV</t>
  </si>
  <si>
    <t>Brookfield option</t>
  </si>
  <si>
    <t>Equity value</t>
  </si>
  <si>
    <t>Fair value per share</t>
  </si>
  <si>
    <t>Scenarios (reference)</t>
  </si>
  <si>
    <t>base</t>
  </si>
  <si>
    <t/>
  </si>
  <si>
    <t>bear</t>
  </si>
  <si>
    <t>brookfield_option_m = 0, cash_m = 2500, diluted_shares_m = 350, growth_2027 = 0.15, other_debt_m = 400, product_ev_sales_2027 = 4, service_ev_sales_2027 = 8</t>
  </si>
  <si>
    <t>bull</t>
  </si>
  <si>
    <t>brookfield_option_m = 8000, cash_m = 2800, diluted_shares_m = 315, growth_2027 = 0.75, other_debt_m = 150, product_ev_sales_2027 = 12, revenue_2026_m = 4200, service_ev_sales_2027 = 20</t>
  </si>
  <si>
    <t>Claim</t>
  </si>
  <si>
    <t>URL</t>
  </si>
  <si>
    <t>Accessed</t>
  </si>
  <si>
    <t>Q2 2026: revenue $1,065.4M (+165.5% YoY), product $935.4M (+215.4%), installation $51.0M, service $69.0M. GAAP gross margin 33.4%, non-GAAP 34.3%. GAAP operating income $182.2M, non-GAAP $239.6M. Adjusted EBITDA $253.4M. Operating cash flow $226.4M. GAAP diluted EPS $0.62, non-GAAP $0.78. Raised FY2026 guidance to revenue $3.9B-$4.2B, non-GAAP gross margin ~34%, non-GAAP operating income $800M-$900M, non-GAAP EPS $2.55-$2.85.</t>
  </si>
  <si>
    <t>https://www.sec.gov/Archives/edgar/data/1664703/000162828026050150/ex991_q226financialresults.htm</t>
  </si>
  <si>
    <t>2026-08-26</t>
  </si>
  <si>
    <t>June 30, 2026 10-Q/A: cash $2,666.9M, restricted cash $21.6M, recourse debt carrying $2,475.4M, financing obligations $206.5M, 293,354,001 shares outstanding. Unpaid principal: $2,500.0M 0% converts due November 2030 (initial conversion $194.97, 12.82M base / 19.55M make-whole max), $27.0M 3.0% greens due June 2029 ($20.84), $0.8M 3.0% greens due June 2028 ($18.85), $2.6M Korean JV non-recourse. Q2 basic WAS 287.288M, diluted 323.331M (converts 19.598M, warrant 0.423M, options and awards 16.022M). Unsatisfied product/install performance obligations $442.4M; deferred service obligations $51.7M.</t>
  </si>
  <si>
    <t>https://www.sec.gov/Archives/edgar/data/1664703/000162828026050325/be-20260630.htm</t>
  </si>
  <si>
    <t>Q2 2026 call (July 28): all major U.S. hyperscalers and over a dozen neoclouds, AI labs, and colos have validated Bloom for AI factories. Brookfield shelf went from $5B to $25B in June; IDF with Oaktree, MUFG, and Morgan Stanley added $2.6B. FY2026 guide is not dependent on any single project. Backlog growing faster than revenue. Nebius offtake with IDF as financier. Capacity not the constraint. Scandium: company says visibility for 25 GW and is not dependent on China. CFO implied ~$375M+ operating cash flow baseline after the raise; formal FCF guide was pulled from the deck.</t>
  </si>
  <si>
    <t>https://seekingalpha.com/article/4926584-bloom-energy-corporation-be-q2-2026-earnings-call-transcript</t>
  </si>
  <si>
    <t>June 2026: Brookfield expanded its prospective financing framework for qualifying Bloom-powered AI infrastructure from $5B to $25B. Framework is demand and project capital, not Bloom backlog or guaranteed revenue.</t>
  </si>
  <si>
    <t>https://investor.bloomenergy.com/press-releases/press-release-details/2026/Brookfield-and-Bloom-Energy-Expand-AI-Infrastructure-Partnership-to-25-Billion-Fivefold-Increase-to-Build-and-Finance-Rapid-Power-for-AI-Infrastructure/default.aspx</t>
  </si>
  <si>
    <t>August 25, 2026: stock off about 42% from a $351.28 52-week high. Consensus 12-month target about $275 with 15 Buy/Strong Buy, 12 Hold, 2 Sell. Evercore ISI Outperform $350 (Amicucci). Forward multiple still rich versus industrial power OEMs.</t>
  </si>
  <si>
    <t>https://247wallst.com/investing/2026/08/25/falling-falling-falling-why-one-of-wall-streets-biggest-ratings-agencies-expects-bloom-energy-to-explode-70-higher/</t>
  </si>
  <si>
    <t>Named post-Q2 targets include UBS Buy $300 (cut from $350 on July 29), J.P. Morgan Overweight $314 (cut from $346), Barclays Equal-Weight $276, Roth Neutral $285, Baird Outperform $310, Mizuho Outperform $242 (upgrade from Neutral with a cut from $285), Wells Fargo Equal-Weight $176, Truist Hold $218. Street 2027 revenue books in a wide $5-7B range.</t>
  </si>
  <si>
    <t>https://www.benzinga.com/quote/BE/price-targets</t>
  </si>
  <si>
    <t>August 14, 2026: Jefferies (Julien Dumoulin-Smith) cut Bloom to Hold with a $229 price target on permitting and execution risk, after an earlier $246 Hold. Yahoo FY2026/FY2027 revenue consensus $4.13B / $6.77B. Oracle MSA is 1.2 GW contracted / up to 2.8 GW. AEP Cheyenne ~$2.65B equipment purchase still has a December 2026 offtake condition.</t>
  </si>
  <si>
    <t>https://finance.yahoo.com/quote/BE/analysis/</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</si>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</sst>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quot;$&quot;#,##0.0"/>
    <numFmt numFmtId="165" formatCode="&quot;$&quot;0.00"/>
    <numFmt numFmtId="166" formatCode="0.0"/>
    <numFmt numFmtId="167" formatCode="0.0%"/>
    <numFmt numFmtId="168" formatCode="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2">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xf numFmtId="0" fontId="4"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t="s">
        <v>1</v>
      </c>
    </row>
    <row r="3">
      <c r="A3" s="2" t="s">
        <v>2</v>
      </c>
    </row>
    <row r="5">
      <c r="B5" s="3" t="s">
        <v>3</v>
      </c>
    </row>
    <row r="6">
      <c r="A6" s="4" t="s">
        <v>4</v>
      </c>
    </row>
    <row r="7">
      <c r="A7" s="5" t="s">
        <v>5</v>
      </c>
      <c r="B7" s="6">
        <v>2000</v>
      </c>
    </row>
    <row r="8">
      <c r="A8" s="5" t="s">
        <v>6</v>
      </c>
      <c r="B8" s="6">
        <v>2667</v>
      </c>
    </row>
    <row r="9">
      <c r="A9" s="5" t="s">
        <v>7</v>
      </c>
      <c r="B9" s="7">
        <v>216.95</v>
      </c>
    </row>
    <row r="10">
      <c r="A10" s="5" t="s">
        <v>8</v>
      </c>
      <c r="B10" s="8">
        <v>330</v>
      </c>
    </row>
    <row r="11">
      <c r="A11" s="5" t="s">
        <v>9</v>
      </c>
      <c r="B11" s="9">
        <v>0.4</v>
      </c>
    </row>
    <row r="12">
      <c r="A12" s="5" t="s">
        <v>10</v>
      </c>
      <c r="B12" s="6">
        <v>210</v>
      </c>
    </row>
    <row r="13">
      <c r="A13" s="5" t="s">
        <v>11</v>
      </c>
      <c r="B13">
        <v>8</v>
      </c>
    </row>
    <row r="14">
      <c r="A14" s="5" t="s">
        <v>12</v>
      </c>
      <c r="B14" s="10">
        <v>0.91</v>
      </c>
    </row>
    <row r="15">
      <c r="A15" s="5" t="s">
        <v>13</v>
      </c>
      <c r="B15" s="6">
        <v>4050</v>
      </c>
    </row>
    <row r="16">
      <c r="A16" s="5" t="s">
        <v>14</v>
      </c>
      <c r="B16">
        <v>14</v>
      </c>
    </row>
    <row r="17">
      <c r="A17" s="5" t="s">
        <v>15</v>
      </c>
      <c r="B17" s="9">
        <v>0.08</v>
      </c>
    </row>
    <row r="18">
      <c r="A18" s="4" t="s">
        <v>16</v>
      </c>
    </row>
    <row r="19">
      <c r="A19" s="5" t="s">
        <v>17</v>
      </c>
      <c r="B19" t="str">
        <f>(Model!$B$9*Model!$B$10)</f>
      </c>
    </row>
    <row r="20">
      <c r="A20" s="5" t="s">
        <v>18</v>
      </c>
      <c r="B20" t="str">
        <f>(Model!$B$8-Model!$B$12)</f>
      </c>
    </row>
    <row r="21">
      <c r="A21" s="5" t="s">
        <v>19</v>
      </c>
      <c r="B21" t="str">
        <f>(Model!$B$15*(1+Model!$B$11))</f>
      </c>
    </row>
    <row r="22">
      <c r="A22" s="5" t="s">
        <v>20</v>
      </c>
      <c r="B22" t="str">
        <f>(Model!$B$19-Model!$B$20)</f>
      </c>
    </row>
    <row r="23">
      <c r="A23" s="5" t="s">
        <v>21</v>
      </c>
      <c r="B23" t="str">
        <f>(Model!$B$21*Model!$B$14)</f>
      </c>
    </row>
    <row r="24">
      <c r="A24" s="5" t="s">
        <v>22</v>
      </c>
      <c r="B24" t="str">
        <f>(Model!$B$21*Model!$B$17)</f>
      </c>
    </row>
    <row r="25">
      <c r="A25" s="5" t="s">
        <v>23</v>
      </c>
      <c r="B25" t="str">
        <f>(Model!$B$22/Model!$B$21)</f>
      </c>
    </row>
    <row r="26">
      <c r="A26" s="5" t="s">
        <v>24</v>
      </c>
      <c r="B26" t="str">
        <f>(Model!$B$23*Model!$B$13)</f>
      </c>
    </row>
    <row r="27">
      <c r="A27" s="5" t="s">
        <v>25</v>
      </c>
      <c r="B27" t="str">
        <f>(Model!$B$24*Model!$B$16)</f>
      </c>
    </row>
    <row r="28">
      <c r="A28" s="5" t="s">
        <v>26</v>
      </c>
      <c r="B28" t="str">
        <f>((Model!$B$26+Model!$B$27)+Model!$B$7)</f>
      </c>
    </row>
    <row r="29">
      <c r="A29" s="5" t="s">
        <v>27</v>
      </c>
      <c r="B29" t="str">
        <f>(Model!$B$28+Model!$B$20)</f>
      </c>
    </row>
    <row r="30">
      <c r="A30" s="5" t="s">
        <v>28</v>
      </c>
      <c r="B30" t="str">
        <f>(Model!$B$29/Model!$B$10)</f>
      </c>
    </row>
    <row r="31">
      <c r="A31" s="5" t="s">
        <v>29</v>
      </c>
      <c r="B31" t="str">
        <f>((Model!$B$30/Model!$B$9)-1)</f>
      </c>
    </row>
    <row r="32">
      <c r="A32" s="4" t="s">
        <v>30</v>
      </c>
    </row>
    <row r="33">
      <c r="A33" s="11" t="s">
        <v>31</v>
      </c>
      <c r="B33" s="7" t="str">
        <f>Model!$B$30</f>
      </c>
    </row>
    <row r="34">
      <c r="A34" s="5" t="s">
        <v>32</v>
      </c>
      <c r="B34" s="9" t="str">
        <f>Model!$B$31</f>
      </c>
    </row>
    <row r="35">
      <c r="A35" s="5" t="s">
        <v>33</v>
      </c>
      <c r="B35" s="6" t="str">
        <f>Model!$B$21</f>
      </c>
    </row>
    <row r="36">
      <c r="A36" s="5" t="s">
        <v>34</v>
      </c>
      <c r="B36" s="6" t="str">
        <f>Model!$B$26</f>
      </c>
    </row>
    <row r="37">
      <c r="A37" s="5" t="s">
        <v>35</v>
      </c>
      <c r="B37" s="6" t="str">
        <f>Model!$B$27</f>
      </c>
    </row>
    <row r="38">
      <c r="A38" s="5" t="s">
        <v>36</v>
      </c>
      <c r="B38" s="6" t="str">
        <f>Model!$B$28</f>
      </c>
    </row>
    <row r="39">
      <c r="A39" s="5" t="s">
        <v>37</v>
      </c>
      <c r="B39" s="6" t="str">
        <f>Model!$B$29</f>
      </c>
    </row>
    <row r="40">
      <c r="A40" s="5" t="s">
        <v>38</v>
      </c>
      <c r="B40" s="6" t="str">
        <f>Model!$B$20</f>
      </c>
    </row>
    <row r="41">
      <c r="A41" s="5" t="s">
        <v>39</v>
      </c>
      <c r="B41" s="8" t="str">
        <f>Model!$B$25</f>
      </c>
    </row>
    <row r="43">
      <c r="A43" s="4" t="s">
        <v>40</v>
      </c>
    </row>
    <row r="44">
      <c r="B44" s="3" t="s">
        <v>3</v>
      </c>
    </row>
    <row r="45">
      <c r="A45" s="5" t="s">
        <v>33</v>
      </c>
      <c r="B45" s="6" t="str">
        <f>Model!$B$21</f>
      </c>
    </row>
    <row r="46">
      <c r="A46" s="5" t="s">
        <v>41</v>
      </c>
      <c r="B46" s="6" t="str">
        <f>Model!$B$26</f>
      </c>
    </row>
    <row r="47">
      <c r="A47" s="5" t="s">
        <v>42</v>
      </c>
      <c r="B47" s="6" t="str">
        <f>Model!$B$27</f>
      </c>
    </row>
    <row r="48">
      <c r="A48" s="5" t="s">
        <v>43</v>
      </c>
      <c r="B48" s="6" t="str">
        <f>Model!$B$7</f>
      </c>
    </row>
    <row r="49">
      <c r="A49" s="5" t="s">
        <v>36</v>
      </c>
      <c r="B49" s="6" t="str">
        <f>Model!$B$28</f>
      </c>
    </row>
    <row r="50">
      <c r="A50" s="5" t="s">
        <v>38</v>
      </c>
      <c r="B50" s="6" t="str">
        <f>Model!$B$20</f>
      </c>
    </row>
    <row r="51">
      <c r="A51" s="5" t="s">
        <v>44</v>
      </c>
      <c r="B51" s="6" t="str">
        <f>Model!$B$29</f>
      </c>
    </row>
    <row r="52">
      <c r="A52" s="5" t="s">
        <v>45</v>
      </c>
      <c r="B52" s="7" t="str">
        <f>Model!$B$30</f>
      </c>
    </row>
    <row r="54">
      <c r="A54" s="4" t="s">
        <v>46</v>
      </c>
    </row>
    <row r="55">
      <c r="A55" s="5" t="s">
        <v>47</v>
      </c>
      <c r="B55" t="s">
        <v>48</v>
      </c>
    </row>
    <row r="56">
      <c r="A56" s="5" t="s">
        <v>49</v>
      </c>
      <c r="B56" t="s">
        <v>50</v>
      </c>
    </row>
    <row r="57">
      <c r="A57" s="5" t="s">
        <v>51</v>
      </c>
      <c r="B57" t="s">
        <v>52</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71</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53</v>
      </c>
      <c r="B1" s="4" t="s">
        <v>54</v>
      </c>
      <c r="C1" s="4" t="s">
        <v>55</v>
      </c>
    </row>
    <row r="2">
      <c r="A2" t="s">
        <v>56</v>
      </c>
      <c r="B2" t="s">
        <v>57</v>
      </c>
      <c r="C2" t="s">
        <v>58</v>
      </c>
    </row>
    <row r="3">
      <c r="A3" t="s">
        <v>59</v>
      </c>
      <c r="B3" t="s">
        <v>60</v>
      </c>
      <c r="C3" t="s">
        <v>58</v>
      </c>
    </row>
    <row r="4">
      <c r="A4" t="s">
        <v>61</v>
      </c>
      <c r="B4" t="s">
        <v>62</v>
      </c>
      <c r="C4" t="s">
        <v>58</v>
      </c>
    </row>
    <row r="5">
      <c r="A5" t="s">
        <v>63</v>
      </c>
      <c r="B5" t="s">
        <v>64</v>
      </c>
      <c r="C5" t="s">
        <v>58</v>
      </c>
    </row>
    <row r="6">
      <c r="A6" t="s">
        <v>65</v>
      </c>
      <c r="B6" t="s">
        <v>66</v>
      </c>
      <c r="C6" t="s">
        <v>58</v>
      </c>
    </row>
    <row r="7">
      <c r="A7" t="s">
        <v>67</v>
      </c>
      <c r="B7" t="s">
        <v>68</v>
      </c>
      <c r="C7" t="s">
        <v>58</v>
      </c>
    </row>
    <row r="8">
      <c r="A8" t="s">
        <v>69</v>
      </c>
      <c r="B8" t="s">
        <v>70</v>
      </c>
      <c r="C8" t="s">
        <v>58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