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common_equity_m">Model!$B$6</definedName>
    <definedName name="diluted_shares_m">Model!$B$8</definedName>
    <definedName name="period_end_shares_m">Model!$B$10</definedName>
    <definedName name="q2_adj_diluted_eps">Model!$B$15</definedName>
    <definedName name="h1_annualized_adj_diluted_eps">Model!$B$21</definedName>
    <definedName name="current_price">Model!$B$7</definedName>
    <definedName name="forward_net_income_m">Model!$B$20</definedName>
    <definedName name="forward_adj_diluted_eps">Model!$B$9</definedName>
    <definedName name="target_pe">Model!$B$11</definedName>
    <definedName name="h1_adj_diluted_eps">Model!$B$14</definedName>
    <definedName name="ttm_basic_eps_reported">Model!$B$16</definedName>
    <definedName name="book_value_per_share">Model!$B$18</definedName>
    <definedName name="implied_pe_on_forward">Model!$B$22</definedName>
    <definedName name="upside">Model!$B$23</definedName>
    <definedName name="fy2025_adj_diluted_eps">Model!$B$13</definedName>
    <definedName name="fair_value">Model!$B$19</definedName>
  </definedNames>
  <calcPr calcId="122211" fullCalcOnLoad="true"/>
</workbook>
</file>

<file path=xl/sharedStrings.xml><?xml version="1.0" encoding="utf-8"?>
<sst xmlns="http://schemas.openxmlformats.org/spreadsheetml/2006/main" count="48" uniqueCount="48">
  <si>
    <t>Marex Group forward P/E valuation 2026</t>
  </si>
  <si>
    <t>As of 2026-09-02  ·  Currency: USD  ·  https://modeledge.ai/model/fm_62d1000e41ab031cbe1f2c9b35302ea1</t>
  </si>
  <si>
    <t>FY2025A</t>
  </si>
  <si>
    <t>H1-2026A</t>
  </si>
  <si>
    <t>FY2026E</t>
  </si>
  <si>
    <t>Inputs</t>
  </si>
  <si>
    <t>Ordinary shareholders' equity</t>
  </si>
  <si>
    <t>Current share price</t>
  </si>
  <si>
    <t>Diluted weighted-average shares</t>
  </si>
  <si>
    <t>Forward normalized adj. diluted EPS</t>
  </si>
  <si>
    <t>Period-end ordinary shares</t>
  </si>
  <si>
    <t>Target forward P/E on adj. diluted EPS</t>
  </si>
  <si>
    <t>Constants</t>
  </si>
  <si>
    <t>fy2025_adj_diluted_eps</t>
  </si>
  <si>
    <t>h1_adj_diluted_eps</t>
  </si>
  <si>
    <t>q2_adj_diluted_eps</t>
  </si>
  <si>
    <t>ttm_basic_eps_reported</t>
  </si>
  <si>
    <t>Calculations</t>
  </si>
  <si>
    <t>book_value_per_share</t>
  </si>
  <si>
    <t>fair_value</t>
  </si>
  <si>
    <t>forward_net_income_m</t>
  </si>
  <si>
    <t>h1_annualized_adj_diluted_eps</t>
  </si>
  <si>
    <t>implied_pe_on_forward</t>
  </si>
  <si>
    <t>upside</t>
  </si>
  <si>
    <t>Outputs</t>
  </si>
  <si>
    <t>Fair value per share</t>
  </si>
  <si>
    <t>Upside / (downside)</t>
  </si>
  <si>
    <t>Forward adj. net income to common ($m)</t>
  </si>
  <si>
    <t>Book value per share (ordinary equity)</t>
  </si>
  <si>
    <t>Spot P/E on forward adj. diluted EPS</t>
  </si>
  <si>
    <t>H1 adj. diluted EPS annualized (context)</t>
  </si>
  <si>
    <t>Scenarios (reference)</t>
  </si>
  <si>
    <t>base</t>
  </si>
  <si>
    <t/>
  </si>
  <si>
    <t>bear</t>
  </si>
  <si>
    <t>forward_adj_diluted_eps = 4.5, target_pe = 11</t>
  </si>
  <si>
    <t>bull</t>
  </si>
  <si>
    <t>forward_adj_diluted_eps = 6.5, target_pe = 17</t>
  </si>
  <si>
    <t>Claim</t>
  </si>
  <si>
    <t>URL</t>
  </si>
  <si>
    <t>Accessed</t>
  </si>
  <si>
    <t>Q2/H1 2026 revenue, adj. PBT, adj. diluted EPS, common equity, share counts, TTM basic EPS $5.72, and Webb Traders / Bermuda redomicile disclosures from Marex Q2 2026 earnings release (6-K EX-99.1 filed Aug 11/12 2026).</t>
  </si>
  <si>
    <t>https://www.sec.gov/Archives/edgar/data/1997464/000199746426000067/q22026earningsrelease.htm</t>
  </si>
  <si>
    <t>FY 2025 adjusted diluted EPS $3.99, revenue $2,024.1m, and diluted share counts from Marex FY 2025 results 6-K.</t>
  </si>
  <si>
    <t>https://www.sec.gov/Archives/edgar/data/1997464/000199746426000008/q42025earningsreleasedoc.htm</t>
  </si>
  <si>
    <t>MRX spot price $71.67 and market cap ~$5.16B as of 2026-09-02 used for current_price.</t>
  </si>
  <si>
    <t>https://www.nasdaq.com/market-activity/stocks/mrx</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</si>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</sst>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5">
    <numFmt numFmtId="164" formatCode="#,##0.0"/>
    <numFmt numFmtId="165" formatCode="0.00"/>
    <numFmt numFmtId="166" formatCode="0.0"/>
    <numFmt numFmtId="167" formatCode="&quot;$&quot;0.00"/>
    <numFmt numFmtId="168" formatCode="0.0%"/>
  </numFmts>
  <fonts count="6">
    <font>
      <name val="Calibri"/>
      <family val="2"/>
      <color theme="1"/>
      <sz val="11"/>
    </font>
    <font>
      <family val="2"/>
      <b val="1"/>
      <color/>
      <sz val="14"/>
    </font>
    <font>
      <family val="2"/>
      <color rgb="FF808080"/>
      <sz val="10"/>
    </font>
    <font>
      <family val="2"/>
      <b val="1"/>
      <color/>
      <sz val="10"/>
    </font>
    <font>
      <family val="2"/>
      <b val="1"/>
      <color/>
    </font>
    <font>
      <family val="2"/>
      <color/>
      <sz val="11"/>
    </font>
  </fonts>
  <fills count="3">
    <fill>
      <patternFill patternType="none"/>
    </fill>
    <fill>
      <patternFill patternType="gray125"/>
    </fill>
    <fill>
      <patternFill patternType="solid">
        <fgColor rgb="FFEFEFEF"/>
      </patternFill>
    </fill>
  </fills>
  <borders count="2">
    <border>
      <left/>
      <right/>
      <top/>
      <bottom/>
      <diagonal/>
    </border>
    <border>
      <bottom style="thin">
        <color rgb="FFAAAAAA"/>
      </bottom>
    </border>
  </borders>
  <cellStyleXfs count="1">
    <xf numFmtId="0" fontId="0" fillId="0" borderId="0"/>
  </cellStyleXfs>
  <cellXfs count="11">
    <xf numFmtId="0" fontId="0" fillId="0" borderId="0" xfId="0"/>
    <xf numFmtId="0" fontId="1" fillId="0" borderId="0" xfId="0" applyFont="true" applyAlignment="false">
      <alignment/>
    </xf>
    <xf numFmtId="0" fontId="2" fillId="0" borderId="0" xfId="0" applyFont="true" applyAlignment="false">
      <alignment/>
    </xf>
    <xf numFmtId="0" fontId="3" fillId="0" borderId="1" xfId="0" applyFont="true" applyBorder="true" applyAlignment="true">
      <alignment horizontal="right"/>
    </xf>
    <xf numFmtId="0" fontId="4" fillId="2" borderId="0" xfId="0" applyFont="true" applyFill="true" applyAlignment="false">
      <alignment/>
    </xf>
    <xf numFmtId="0" fontId="5"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xf numFmtId="168"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 customWidth="true" max="4" min="2" width="13"/>
  </cols>
  <sheetData>
    <row r="1">
      <c r="A1" s="1" t="s">
        <v>0</v>
      </c>
    </row>
    <row r="2">
      <c r="A2" s="2" t="s">
        <v>1</v>
      </c>
    </row>
    <row r="4">
      <c r="B4" s="3" t="s">
        <v>2</v>
      </c>
      <c r="C4" s="3" t="s">
        <v>3</v>
      </c>
      <c r="D4" s="3" t="s">
        <v>4</v>
      </c>
    </row>
    <row r="5">
      <c r="A5" s="4" t="s">
        <v>5</v>
      </c>
    </row>
    <row r="6">
      <c r="A6" s="5" t="s">
        <v>6</v>
      </c>
      <c r="B6" s="6">
        <v>1370.3</v>
      </c>
    </row>
    <row r="7">
      <c r="A7" s="5" t="s">
        <v>7</v>
      </c>
      <c r="B7" s="7">
        <v>71.67</v>
      </c>
    </row>
    <row r="8">
      <c r="A8" s="5" t="s">
        <v>8</v>
      </c>
      <c r="B8" s="8">
        <v>75.8</v>
      </c>
    </row>
    <row r="9">
      <c r="A9" s="5" t="s">
        <v>9</v>
      </c>
      <c r="B9" s="7">
        <v>5.5</v>
      </c>
    </row>
    <row r="10">
      <c r="A10" s="5" t="s">
        <v>10</v>
      </c>
      <c r="B10" s="7">
        <v>72.35</v>
      </c>
    </row>
    <row r="11">
      <c r="A11" s="5" t="s">
        <v>11</v>
      </c>
      <c r="B11" s="8">
        <v>15</v>
      </c>
    </row>
    <row r="12">
      <c r="A12" s="4" t="s">
        <v>12</v>
      </c>
    </row>
    <row r="13">
      <c r="A13" s="5" t="s">
        <v>13</v>
      </c>
      <c r="B13">
        <v>3.99</v>
      </c>
    </row>
    <row r="14">
      <c r="A14" s="5" t="s">
        <v>14</v>
      </c>
      <c r="B14">
        <v>3.13</v>
      </c>
    </row>
    <row r="15">
      <c r="A15" s="5" t="s">
        <v>15</v>
      </c>
      <c r="B15">
        <v>1.64</v>
      </c>
    </row>
    <row r="16">
      <c r="A16" s="5" t="s">
        <v>16</v>
      </c>
      <c r="B16">
        <v>5.72</v>
      </c>
    </row>
    <row r="17">
      <c r="A17" s="4" t="s">
        <v>17</v>
      </c>
    </row>
    <row r="18">
      <c r="A18" s="5" t="s">
        <v>18</v>
      </c>
      <c r="B18" t="str">
        <f>(Model!$B$6/Model!$B$10)</f>
      </c>
    </row>
    <row r="19">
      <c r="A19" s="5" t="s">
        <v>19</v>
      </c>
      <c r="B19" t="str">
        <f>(Model!$B$11*Model!$B$9)</f>
      </c>
    </row>
    <row r="20">
      <c r="A20" s="5" t="s">
        <v>20</v>
      </c>
      <c r="B20" t="str">
        <f>(Model!$B$9*Model!$B$8)</f>
      </c>
    </row>
    <row r="21">
      <c r="A21" s="5" t="s">
        <v>21</v>
      </c>
      <c r="B21" t="str">
        <f>(Model!$B$14*2)</f>
      </c>
    </row>
    <row r="22">
      <c r="A22" s="5" t="s">
        <v>22</v>
      </c>
      <c r="B22" t="str">
        <f>(Model!$B$7/Model!$B$9)</f>
      </c>
    </row>
    <row r="23">
      <c r="A23" s="5" t="s">
        <v>23</v>
      </c>
      <c r="B23" t="str">
        <f>((Model!$B$19/Model!$B$7)-1)</f>
      </c>
    </row>
    <row r="24">
      <c r="A24" s="4" t="s">
        <v>24</v>
      </c>
    </row>
    <row r="25">
      <c r="A25" s="5" t="s">
        <v>25</v>
      </c>
      <c r="B25" s="9" t="str">
        <f>Model!$B$19</f>
      </c>
    </row>
    <row r="26">
      <c r="A26" s="5" t="s">
        <v>26</v>
      </c>
      <c r="B26" s="10" t="str">
        <f>Model!$B$23</f>
      </c>
    </row>
    <row r="27">
      <c r="A27" s="5" t="s">
        <v>27</v>
      </c>
      <c r="B27" s="6" t="str">
        <f>Model!$B$20</f>
      </c>
    </row>
    <row r="28">
      <c r="A28" s="5" t="s">
        <v>28</v>
      </c>
      <c r="B28" s="9" t="str">
        <f>Model!$B$18</f>
      </c>
    </row>
    <row r="29">
      <c r="A29" s="5" t="s">
        <v>29</v>
      </c>
      <c r="B29" s="8" t="str">
        <f>Model!$B$22</f>
      </c>
    </row>
    <row r="30">
      <c r="A30" s="5" t="s">
        <v>30</v>
      </c>
      <c r="B30" s="9" t="str">
        <f>Model!$B$21</f>
      </c>
    </row>
    <row r="32">
      <c r="A32" s="4" t="s">
        <v>31</v>
      </c>
    </row>
    <row r="33">
      <c r="A33" s="5" t="s">
        <v>32</v>
      </c>
      <c r="B33" t="s">
        <v>33</v>
      </c>
    </row>
    <row r="34">
      <c r="A34" s="5" t="s">
        <v>34</v>
      </c>
      <c r="B34" t="s">
        <v>35</v>
      </c>
    </row>
    <row r="35">
      <c r="A35" s="5" t="s">
        <v>36</v>
      </c>
      <c r="B35" t="s">
        <v>37</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47</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4" t="s">
        <v>38</v>
      </c>
      <c r="B1" s="4" t="s">
        <v>39</v>
      </c>
      <c r="C1" s="4" t="s">
        <v>40</v>
      </c>
    </row>
    <row r="2">
      <c r="A2" t="s">
        <v>41</v>
      </c>
      <c r="B2" t="s">
        <v>42</v>
      </c>
      <c r="C2" t="s">
        <v>33</v>
      </c>
    </row>
    <row r="3">
      <c r="A3" t="s">
        <v>43</v>
      </c>
      <c r="B3" t="s">
        <v>44</v>
      </c>
      <c r="C3" t="s">
        <v>33</v>
      </c>
    </row>
    <row r="4">
      <c r="A4" t="s">
        <v>45</v>
      </c>
      <c r="B4" t="s">
        <v>46</v>
      </c>
      <c r="C4" t="s">
        <v>33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