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sh_and_marketable_securities">Model!$B$11</definedName>
    <definedName name="debt">Model!$B$12</definedName>
    <definedName name="enterprise_value">Model!$B$14</definedName>
    <definedName name="net_cash">Model!$B$15</definedName>
    <definedName name="equity_value">Model!$B$16</definedName>
    <definedName name="upside_pct">Model!$B$18</definedName>
    <definedName name="current_price">Model!$B$6</definedName>
    <definedName name="diluted_shares">Model!$B$7</definedName>
    <definedName name="fy2027_revenue">Model!$B$9</definedName>
    <definedName name="fair_value_per_share">Model!$B$17</definedName>
    <definedName name="ev_revenue_multiple">Model!$B$8</definedName>
  </definedNames>
  <calcPr calcId="122211" fullCalcOnLoad="true"/>
</workbook>
</file>

<file path=xl/sharedStrings.xml><?xml version="1.0" encoding="utf-8"?>
<sst xmlns="http://schemas.openxmlformats.org/spreadsheetml/2006/main" count="44" uniqueCount="44">
  <si>
    <t>Elastic FY2027 EV/revenue Hawk valuation</t>
  </si>
  <si>
    <t>As of 2026-08-25  ·  Currency: USD  ·  https://modeledge.ai/model/fm_6b4f06704519f8a586a2022540d868d2</t>
  </si>
  <si>
    <t>FY2027E</t>
  </si>
  <si>
    <t>Inputs</t>
  </si>
  <si>
    <t>Last price</t>
  </si>
  <si>
    <t>Diluted shares</t>
  </si>
  <si>
    <t>FY2027 EV/revenue multiple</t>
  </si>
  <si>
    <t>FY2027 revenue guide midpoint</t>
  </si>
  <si>
    <t>Constants</t>
  </si>
  <si>
    <t>cash_and_marketable_securities</t>
  </si>
  <si>
    <t>debt</t>
  </si>
  <si>
    <t>Calculations</t>
  </si>
  <si>
    <t>enterprise_value</t>
  </si>
  <si>
    <t>net_cash</t>
  </si>
  <si>
    <t>equity_value</t>
  </si>
  <si>
    <t>fair_value_per_share</t>
  </si>
  <si>
    <t>upside_pct</t>
  </si>
  <si>
    <t>Outputs</t>
  </si>
  <si>
    <t>Fair value / share</t>
  </si>
  <si>
    <t>Upside/downside to last price</t>
  </si>
  <si>
    <t>Implied enterprise value</t>
  </si>
  <si>
    <t>Implied equity value</t>
  </si>
  <si>
    <t>Net cash used in valuation</t>
  </si>
  <si>
    <t>Scenarios (reference)</t>
  </si>
  <si>
    <t>base</t>
  </si>
  <si>
    <t>ev_revenue_multiple = 5, fy2027_revenue = 1.9925</t>
  </si>
  <si>
    <t>bear</t>
  </si>
  <si>
    <t>ev_revenue_multiple = 3.5, fy2027_revenue = 1.985</t>
  </si>
  <si>
    <t>bull</t>
  </si>
  <si>
    <t>ev_revenue_multiple = 6.5, fy2027_revenue = 2.05</t>
  </si>
  <si>
    <t>Claim</t>
  </si>
  <si>
    <t>URL</t>
  </si>
  <si>
    <t>Accessed</t>
  </si>
  <si>
    <t>Elastic guided FY2027 total revenue to $1.985B-$2.000B (14.6% YoY at the midpoint), sales-led subscription to $1.673B-$1.688B, non-GAAP operating margin to approximately 19%, and adjusted FCF margin to approximately 21.5%, assuming 107.5-108.5 million diluted weighted-average shares. Q1 FY2027 revenue was guided to $469M-$470M.</t>
  </si>
  <si>
    <t>https://www.sec.gov/Archives/edgar/data/1707753/000170775326000008/a26q4erex991.htm</t>
  </si>
  <si>
    <t/>
  </si>
  <si>
    <t>For the year ended April 30, 2026, Elastic reported total revenue of $1.739B (+17% YoY), Q4 revenue of $451M (+16% YoY), FY2026 non-GAAP operating margin of 16.4%, adjusted FCF of $346M (20% margin), and Rule of 40 of 37%.</t>
  </si>
  <si>
    <t>As of April 30, 2026, cash and cash equivalents were $768.725M, marketable securities $601.537M (combined $1.370B), and long-term debt net $570.895M. Ordinary shares outstanding were 104,751,470.</t>
  </si>
  <si>
    <t>On June 23, 2026 Elastic committed to a ~7% workforce reduction with expected non-recurring cash charges of $22M-$25M, mostly in Q1 FY2027, while still expecting net headcount growth for the year. CPO Ken Exner resigned effective July 17, 2026.</t>
  </si>
  <si>
    <t>https://www.sec.gov/Archives/edgar/data/1707753/000170775326000024/estc-20260618.htm</t>
  </si>
  <si>
    <t>Scenario multiples keep a SaaS EV/FY2027-revenue framework: bear 3.5x, base 5.0x, bull 6.5x, reflecting 14.6% guided growth, 19% FY2027 operating-margin guide, 21.5% adjusted FCF-margin guide, and the FY2029 Rule-of-40 path.</t>
  </si>
  <si>
    <t>Q1 FY2027 results (quarter ended July 31, 2026) are scheduled after the U.S. close on Thursday, August 27, 2026, with a conference call at 2:00 p.m. PT / 3:00 p.m. MT.</t>
  </si>
  <si>
    <t>https://ir.elastic.co/News--Events/news/news-details/2026/Elastic-to-Announce-First-Quarter-Fiscal-2027-Earnings-Results-on-Thursday-August-27-2026/default.aspx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</si>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</sst>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81.05</v>
      </c>
    </row>
    <row r="7">
      <c r="A7" s="5" t="s">
        <v>5</v>
      </c>
      <c r="B7" s="7">
        <v>108</v>
      </c>
    </row>
    <row r="8">
      <c r="A8" s="5" t="s">
        <v>6</v>
      </c>
      <c r="B8">
        <v>5</v>
      </c>
    </row>
    <row r="9">
      <c r="A9" s="5" t="s">
        <v>7</v>
      </c>
      <c r="B9" s="8">
        <v>1.9925</v>
      </c>
    </row>
    <row r="10">
      <c r="A10" s="4" t="s">
        <v>8</v>
      </c>
    </row>
    <row r="11">
      <c r="A11" s="5" t="s">
        <v>9</v>
      </c>
      <c r="B11">
        <v>1.370262</v>
      </c>
    </row>
    <row r="12">
      <c r="A12" s="5" t="s">
        <v>10</v>
      </c>
      <c r="B12">
        <v>0.570895</v>
      </c>
    </row>
    <row r="13">
      <c r="A13" s="4" t="s">
        <v>11</v>
      </c>
    </row>
    <row r="14">
      <c r="A14" s="5" t="s">
        <v>12</v>
      </c>
      <c r="B14" t="str">
        <f>(Model!$B$9*Model!$B$8)</f>
      </c>
    </row>
    <row r="15">
      <c r="A15" s="5" t="s">
        <v>13</v>
      </c>
      <c r="B15" t="str">
        <f>(Model!$B$11-Model!$B$12)</f>
      </c>
    </row>
    <row r="16">
      <c r="A16" s="5" t="s">
        <v>14</v>
      </c>
      <c r="B16" t="str">
        <f>(Model!$B$14+Model!$B$15)</f>
      </c>
    </row>
    <row r="17">
      <c r="A17" s="5" t="s">
        <v>15</v>
      </c>
      <c r="B17" t="str">
        <f>((Model!$B$16*1000)/Model!$B$7)</f>
      </c>
    </row>
    <row r="18">
      <c r="A18" s="5" t="s">
        <v>16</v>
      </c>
      <c r="B18" t="str">
        <f>((Model!$B$17/Model!$B$6)-1)</f>
      </c>
    </row>
    <row r="19">
      <c r="A19" s="4" t="s">
        <v>17</v>
      </c>
    </row>
    <row r="20">
      <c r="A20" s="5" t="s">
        <v>18</v>
      </c>
      <c r="B20" s="6" t="str">
        <f>Model!$B$17</f>
      </c>
    </row>
    <row r="21">
      <c r="A21" s="5" t="s">
        <v>19</v>
      </c>
      <c r="B21" s="9" t="str">
        <f>Model!$B$18</f>
      </c>
    </row>
    <row r="22">
      <c r="A22" s="5" t="s">
        <v>20</v>
      </c>
      <c r="B22" s="6" t="str">
        <f>Model!$B$14</f>
      </c>
    </row>
    <row r="23">
      <c r="A23" s="5" t="s">
        <v>21</v>
      </c>
      <c r="B23" s="6" t="str">
        <f>Model!$B$16</f>
      </c>
    </row>
    <row r="24">
      <c r="A24" s="5" t="s">
        <v>22</v>
      </c>
      <c r="B24" s="6" t="str">
        <f>Model!$B$15</f>
      </c>
    </row>
    <row r="26">
      <c r="A26" s="4" t="s">
        <v>23</v>
      </c>
    </row>
    <row r="27">
      <c r="A27" s="5" t="s">
        <v>24</v>
      </c>
      <c r="B27" t="s">
        <v>25</v>
      </c>
    </row>
    <row r="28">
      <c r="A28" s="5" t="s">
        <v>26</v>
      </c>
      <c r="B28" t="s">
        <v>27</v>
      </c>
    </row>
    <row r="29">
      <c r="A29" s="5"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30</v>
      </c>
      <c r="B1" s="4" t="s">
        <v>31</v>
      </c>
      <c r="C1" s="4" t="s">
        <v>32</v>
      </c>
    </row>
    <row r="2">
      <c r="A2" t="s">
        <v>33</v>
      </c>
      <c r="B2" t="s">
        <v>34</v>
      </c>
      <c r="C2" t="s">
        <v>35</v>
      </c>
    </row>
    <row r="3">
      <c r="A3" t="s">
        <v>36</v>
      </c>
      <c r="B3" t="s">
        <v>34</v>
      </c>
      <c r="C3" t="s">
        <v>35</v>
      </c>
    </row>
    <row r="4">
      <c r="A4" t="s">
        <v>37</v>
      </c>
      <c r="B4" t="s">
        <v>34</v>
      </c>
      <c r="C4" t="s">
        <v>35</v>
      </c>
    </row>
    <row r="5">
      <c r="A5" t="s">
        <v>38</v>
      </c>
      <c r="B5" t="s">
        <v>39</v>
      </c>
      <c r="C5" t="s">
        <v>35</v>
      </c>
    </row>
    <row r="6">
      <c r="A6" t="s">
        <v>40</v>
      </c>
      <c r="B6" t="s">
        <v>34</v>
      </c>
      <c r="C6" t="s">
        <v>35</v>
      </c>
    </row>
    <row r="7">
      <c r="A7" t="s">
        <v>41</v>
      </c>
      <c r="B7" t="s">
        <v>42</v>
      </c>
      <c r="C7"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