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fy26_fcf">Model!$B$20</definedName>
    <definedName name="current_ev">Model!$B$22</definedName>
    <definedName name="current_fcf_yield">Model!$B$23</definedName>
    <definedName name="fair_value">Model!$B$26</definedName>
    <definedName name="implied_pe">Model!$B$27</definedName>
    <definedName name="implied_ev">Model!$B$21</definedName>
    <definedName name="diluted_shares">Model!$B$8</definedName>
    <definedName name="fy26_adj_eps">Model!$B$12</definedName>
    <definedName name="current_equity_value">Model!$B$16</definedName>
    <definedName name="current_pe">Model!$B$17</definedName>
    <definedName name="fy25_adj_ebitda">Model!$B$10</definedName>
    <definedName name="ebitda_fy2026e">Model!$B$19</definedName>
    <definedName name="implied_equity_value">Model!$B$24</definedName>
    <definedName name="current_ev_ebitda">Model!$B$25</definedName>
    <definedName name="upside">Model!$B$28</definedName>
    <definedName name="current_price">Model!$B$7</definedName>
    <definedName name="fy26_adj_ebitda">Model!$B$11</definedName>
    <definedName name="target_ev_ebitda">Model!$B$14</definedName>
    <definedName name="ebitda_fy2025">Model!$B$18</definedName>
    <definedName name="fcf_conversion">Model!$B$9</definedName>
    <definedName name="net_cash">Model!$B$13</definedName>
  </definedNames>
  <calcPr calcId="122211" fullCalcOnLoad="true"/>
</workbook>
</file>

<file path=xl/sharedStrings.xml><?xml version="1.0" encoding="utf-8"?>
<sst xmlns="http://schemas.openxmlformats.org/spreadsheetml/2006/main" count="59" uniqueCount="59">
  <si>
    <t>SharkNinja FY26E Adj. EBITDA valuation</t>
  </si>
  <si>
    <t>Branded consumer-appliance growth valuation. Capitalize SharkNinja's FY2026 company-guided adjusted EBITDA at a target EV/EBITDA multiple, add net cash, and divide by diluted shares. This is an NTM/current-year growth multiple on the company's own Adj. EBITDA outlook, not a midcycle chemicals multiple and not an FCF-yield model: FY2025 FCF converted only about 43% of Adj. EBITDA because of working-capital and capex to fund growth. Street frames SN on Adj. EPS and Adj. EBITDA; the multiple is the thesis slider between distressed appliance peers (~8-12x) and a durable 15%+ compounder (low-20s).</t>
  </si>
  <si>
    <t>As of 2026-08-26  ·  Currency: USD  ·  https://modeledge.ai/model/fm_7107f10d4bd4ccac77d6bf070c5567ae</t>
  </si>
  <si>
    <t>FY2026E</t>
  </si>
  <si>
    <t>Inputs</t>
  </si>
  <si>
    <t>Current share price</t>
  </si>
  <si>
    <t>Diluted shares</t>
  </si>
  <si>
    <t>FY26E FCF to adjusted EBITDA</t>
  </si>
  <si>
    <t>FY2025 adjusted EBITDA</t>
  </si>
  <si>
    <t>FY2026E adjusted EBITDA</t>
  </si>
  <si>
    <t>FY2026E adjusted EPS</t>
  </si>
  <si>
    <t>Net cash</t>
  </si>
  <si>
    <t>Target FY26E EV/Adj. EBITDA</t>
  </si>
  <si>
    <t>Calculations</t>
  </si>
  <si>
    <t>current_equity_value</t>
  </si>
  <si>
    <t>current_pe</t>
  </si>
  <si>
    <t>ebitda_fy2025</t>
  </si>
  <si>
    <t>ebitda_fy2026e</t>
  </si>
  <si>
    <t>fy26_fcf</t>
  </si>
  <si>
    <t>implied_ev</t>
  </si>
  <si>
    <t>current_ev</t>
  </si>
  <si>
    <t>current_fcf_yield</t>
  </si>
  <si>
    <t>implied_equity_value</t>
  </si>
  <si>
    <t>current_ev_ebitda</t>
  </si>
  <si>
    <t>fair_value</t>
  </si>
  <si>
    <t>implied_pe</t>
  </si>
  <si>
    <t>upside</t>
  </si>
  <si>
    <t>Outputs</t>
  </si>
  <si>
    <t>Fair value per share</t>
  </si>
  <si>
    <t>Upside vs current price</t>
  </si>
  <si>
    <t>FY2026E free cash flow</t>
  </si>
  <si>
    <t>Implied enterprise value</t>
  </si>
  <si>
    <t>Implied equity value</t>
  </si>
  <si>
    <t>Current EV to FY26E Adj. EBITDA</t>
  </si>
  <si>
    <t>Implied P/E on FY26E Adj. EPS</t>
  </si>
  <si>
    <t>Adjusted EBITDA ($M)</t>
  </si>
  <si>
    <t>Adjusted EBITDA</t>
  </si>
  <si>
    <t>Scenarios (reference)</t>
  </si>
  <si>
    <t>base</t>
  </si>
  <si>
    <t>diluted_shares = 142.5, fcf_conversion = 0.45, fy26_adj_ebitda = 1363, fy26_adj_eps = 6.5, net_cash = 61, target_ev_ebitda = 21</t>
  </si>
  <si>
    <t>bear</t>
  </si>
  <si>
    <t>diluted_shares = 143.5, fcf_conversion = 0.3, fy26_adj_ebitda = 1280, fy26_adj_eps = 5.8, net_cash = 0, target_ev_ebitda = 16</t>
  </si>
  <si>
    <t>bull</t>
  </si>
  <si>
    <t>diluted_shares = 140.5, fcf_conversion = 0.55, fy26_adj_ebitda = 1450, fy26_adj_eps = 7.1, net_cash = 250, target_ev_ebitda = 24</t>
  </si>
  <si>
    <t>Claim</t>
  </si>
  <si>
    <t>URL</t>
  </si>
  <si>
    <t>Accessed</t>
  </si>
  <si>
    <t>Q2 2026 net sales $1,765.5M (+22.2%), Adj. EBITDA $264.9M (15.0% of sales), Adj. EPS $1.26. Cash $779.8M and total debt $718.9M as of June 30, 2026. FY2026 outlook: net sales +16.0% to +17.0%, Adj. EPS $6.45-$6.55, Adj. EBITDA $1,357-$1,369M, diluted WASO ~142.5M, capex $190-$210M. CBP accepted ~$247.1M tariff refund claims; ~$30M of the Adj. EBITDA raise and ~$0.15 of the Adj. EPS raise is the 2026-vintage net refund, with 2025-vintage refunds excluded from adjusted metrics.</t>
  </si>
  <si>
    <t>https://ir.sharkninja.com/news/news-details/2026/SharkNinja-Reports-Second-Quarter-2026-Results/default.aspx</t>
  </si>
  <si>
    <t/>
  </si>
  <si>
    <t>Q2 2026 10-Q: cash $779.8M, current debt $39.3M, noncurrent debt $677.1M, inventories $1,143.6M, 140,917,390 shares outstanding at June 30, 2026 and 140,871,552 as of July 30, 2026. H1 2026 operating cash flow $275.5M, PPE purchases $83.1M, share repurchases $119.7M. Q2 net sales by category: Cleaning $522.0M, Cooking and Beverage $499.0M, Food Prep $458.6M, Beauty and Home $285.8M. International $623.6M (+36.6%).</t>
  </si>
  <si>
    <t>https://www.sec.gov/Archives/edgar/data/1957132/000195713226000048/sharkninja-20260630.htm</t>
  </si>
  <si>
    <t>FY2025 net sales $6,399.2M, Adj. EBITDA $1,135.5M (17.7% margin), GAAP net income $701.4M, operating cash flow $634.1M, PPE purchases $146.1M.</t>
  </si>
  <si>
    <t>https://www.sec.gov/Archives/edgar/data/1957132/000195713226000015/sharkninja-20251231.htm</t>
  </si>
  <si>
    <t>Q2 2026 call: 13th consecutive double-digit sales quarter; domestic +15.5% and international +36.6%; management says core franchises still grow mid/high-single digits before new categories and international; tariffs remain the primary gross-margin headwind; buybacks ~$100M in Q2 at $122.29 average; capex tracking high end of $190-$210M.</t>
  </si>
  <si>
    <t>https://www.fool.com/earnings/call-transcripts/2026/08/12/sharkninja-sn-q2-2026-earnings-call-transcript/</t>
  </si>
  <si>
    <t>Post-print Street cluster is Strong Buy / Moderate Buy with average target about $210 (Guggenheim $210, Canaccord $210, TD Cowen $205, Goldman $204, BofA $205, UBS $219, Piper $200, JPM $207).</t>
  </si>
  <si>
    <t>https://stockanalysis.com/stocks/sn/forecast/</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</si>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</sst>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6">
    <numFmt numFmtId="164" formatCode="0.00"/>
    <numFmt numFmtId="165" formatCode="0.0"/>
    <numFmt numFmtId="166" formatCode="0.0%"/>
    <numFmt numFmtId="167" formatCode="#,##0.0"/>
    <numFmt numFmtId="168" formatCode="#,##0"/>
    <numFmt numFmtId="169" formatCode="&quot;$&quot;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2">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t="s">
        <v>1</v>
      </c>
    </row>
    <row r="3">
      <c r="A3" s="2" t="s">
        <v>2</v>
      </c>
    </row>
    <row r="5">
      <c r="B5" s="3" t="s">
        <v>3</v>
      </c>
    </row>
    <row r="6">
      <c r="A6" s="4" t="s">
        <v>4</v>
      </c>
    </row>
    <row r="7">
      <c r="A7" s="5" t="s">
        <v>5</v>
      </c>
      <c r="B7" s="6">
        <v>188.98</v>
      </c>
    </row>
    <row r="8">
      <c r="A8" s="5" t="s">
        <v>6</v>
      </c>
      <c r="B8" s="7">
        <v>142.5</v>
      </c>
    </row>
    <row r="9">
      <c r="A9" s="5" t="s">
        <v>7</v>
      </c>
      <c r="B9" s="8">
        <v>0.45</v>
      </c>
    </row>
    <row r="10">
      <c r="A10" s="5" t="s">
        <v>8</v>
      </c>
      <c r="B10" s="9">
        <v>1135.5</v>
      </c>
    </row>
    <row r="11">
      <c r="A11" s="5" t="s">
        <v>9</v>
      </c>
      <c r="B11" s="10">
        <v>1363</v>
      </c>
    </row>
    <row r="12">
      <c r="A12" s="5" t="s">
        <v>10</v>
      </c>
      <c r="B12" s="6">
        <v>6.5</v>
      </c>
    </row>
    <row r="13">
      <c r="A13" s="5" t="s">
        <v>11</v>
      </c>
      <c r="B13" s="10">
        <v>61</v>
      </c>
    </row>
    <row r="14">
      <c r="A14" s="5" t="s">
        <v>12</v>
      </c>
      <c r="B14" s="7">
        <v>21</v>
      </c>
    </row>
    <row r="15">
      <c r="A15" s="4" t="s">
        <v>13</v>
      </c>
    </row>
    <row r="16">
      <c r="A16" s="5" t="s">
        <v>14</v>
      </c>
      <c r="B16" t="str">
        <f>(Model!$B$7*Model!$B$8)</f>
      </c>
    </row>
    <row r="17">
      <c r="A17" s="5" t="s">
        <v>15</v>
      </c>
      <c r="B17" t="str">
        <f>(Model!$B$7/Model!$B$12)</f>
      </c>
    </row>
    <row r="18">
      <c r="A18" s="5" t="s">
        <v>16</v>
      </c>
      <c r="B18" t="str">
        <f>Model!$B$10</f>
      </c>
    </row>
    <row r="19">
      <c r="A19" s="5" t="s">
        <v>17</v>
      </c>
      <c r="B19" t="str">
        <f>Model!$B$11</f>
      </c>
    </row>
    <row r="20">
      <c r="A20" s="5" t="s">
        <v>18</v>
      </c>
      <c r="B20" t="str">
        <f>(Model!$B$11*Model!$B$9)</f>
      </c>
    </row>
    <row r="21">
      <c r="A21" s="5" t="s">
        <v>19</v>
      </c>
      <c r="B21" t="str">
        <f>(Model!$B$11*Model!$B$14)</f>
      </c>
    </row>
    <row r="22">
      <c r="A22" s="5" t="s">
        <v>20</v>
      </c>
      <c r="B22" t="str">
        <f>(Model!$B$16-Model!$B$13)</f>
      </c>
    </row>
    <row r="23">
      <c r="A23" s="5" t="s">
        <v>21</v>
      </c>
      <c r="B23" t="str">
        <f>(Model!$B$20/Model!$B$16)</f>
      </c>
    </row>
    <row r="24">
      <c r="A24" s="5" t="s">
        <v>22</v>
      </c>
      <c r="B24" t="str">
        <f>(Model!$B$21+Model!$B$13)</f>
      </c>
    </row>
    <row r="25">
      <c r="A25" s="5" t="s">
        <v>23</v>
      </c>
      <c r="B25" t="str">
        <f>(Model!$B$22/Model!$B$11)</f>
      </c>
    </row>
    <row r="26">
      <c r="A26" s="5" t="s">
        <v>24</v>
      </c>
      <c r="B26" t="str">
        <f>(Model!$B$24/Model!$B$8)</f>
      </c>
    </row>
    <row r="27">
      <c r="A27" s="5" t="s">
        <v>25</v>
      </c>
      <c r="B27" t="str">
        <f>(Model!$B$26/Model!$B$12)</f>
      </c>
    </row>
    <row r="28">
      <c r="A28" s="5" t="s">
        <v>26</v>
      </c>
      <c r="B28" t="str">
        <f>((Model!$B$26/Model!$B$7)-1)</f>
      </c>
    </row>
    <row r="29">
      <c r="A29" s="4" t="s">
        <v>27</v>
      </c>
    </row>
    <row r="30">
      <c r="A30" s="5" t="s">
        <v>28</v>
      </c>
      <c r="B30" s="11" t="str">
        <f>Model!$B$26</f>
      </c>
    </row>
    <row r="31">
      <c r="A31" s="5" t="s">
        <v>29</v>
      </c>
      <c r="B31" s="8" t="str">
        <f>Model!$B$28</f>
      </c>
    </row>
    <row r="32">
      <c r="A32" s="5" t="s">
        <v>9</v>
      </c>
      <c r="B32" s="10" t="str">
        <f>Model!$B$11</f>
      </c>
    </row>
    <row r="33">
      <c r="A33" s="5" t="s">
        <v>30</v>
      </c>
      <c r="B33" s="10" t="str">
        <f>Model!$B$20</f>
      </c>
    </row>
    <row r="34">
      <c r="A34" s="5" t="s">
        <v>31</v>
      </c>
      <c r="B34" s="10" t="str">
        <f>Model!$B$21</f>
      </c>
    </row>
    <row r="35">
      <c r="A35" s="5" t="s">
        <v>32</v>
      </c>
      <c r="B35" s="10" t="str">
        <f>Model!$B$24</f>
      </c>
    </row>
    <row r="36">
      <c r="A36" s="5" t="s">
        <v>33</v>
      </c>
      <c r="B36" s="6" t="str">
        <f>Model!$B$25</f>
      </c>
    </row>
    <row r="37">
      <c r="A37" s="5" t="s">
        <v>34</v>
      </c>
      <c r="B37" s="7" t="str">
        <f>Model!$B$27</f>
      </c>
    </row>
    <row r="39">
      <c r="A39" s="4" t="s">
        <v>35</v>
      </c>
    </row>
    <row r="40">
      <c r="B40" s="3" t="s">
        <v>3</v>
      </c>
    </row>
    <row r="41">
      <c r="A41" s="5" t="s">
        <v>36</v>
      </c>
      <c r="B41" s="10" t="str">
        <f>Model!$B$11</f>
      </c>
    </row>
    <row r="43">
      <c r="A43" s="4" t="s">
        <v>37</v>
      </c>
    </row>
    <row r="44">
      <c r="A44" s="5" t="s">
        <v>38</v>
      </c>
      <c r="B44" t="s">
        <v>39</v>
      </c>
    </row>
    <row r="45">
      <c r="A45" s="5" t="s">
        <v>40</v>
      </c>
      <c r="B45" t="s">
        <v>41</v>
      </c>
    </row>
    <row r="46">
      <c r="A46" s="5" t="s">
        <v>42</v>
      </c>
      <c r="B46" t="s">
        <v>43</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58</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44</v>
      </c>
      <c r="B1" s="4" t="s">
        <v>45</v>
      </c>
      <c r="C1" s="4" t="s">
        <v>46</v>
      </c>
    </row>
    <row r="2">
      <c r="A2" t="s">
        <v>47</v>
      </c>
      <c r="B2" t="s">
        <v>48</v>
      </c>
      <c r="C2" t="s">
        <v>49</v>
      </c>
    </row>
    <row r="3">
      <c r="A3" t="s">
        <v>50</v>
      </c>
      <c r="B3" t="s">
        <v>51</v>
      </c>
      <c r="C3" t="s">
        <v>49</v>
      </c>
    </row>
    <row r="4">
      <c r="A4" t="s">
        <v>52</v>
      </c>
      <c r="B4" t="s">
        <v>53</v>
      </c>
      <c r="C4" t="s">
        <v>49</v>
      </c>
    </row>
    <row r="5">
      <c r="A5" t="s">
        <v>54</v>
      </c>
      <c r="B5" t="s">
        <v>55</v>
      </c>
      <c r="C5" t="s">
        <v>49</v>
      </c>
    </row>
    <row r="6">
      <c r="A6" t="s">
        <v>56</v>
      </c>
      <c r="B6" t="s">
        <v>57</v>
      </c>
      <c r="C6" t="s">
        <v>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