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total_debt_m">Model!$B$17</definedName>
    <definedName name="fair_value">Model!$B$20</definedName>
    <definedName name="current_price">Model!$B$5</definedName>
    <definedName name="normalized_ebitda_m">Model!$B$7</definedName>
    <definedName name="cash_and_investments_m">Model!$B$15</definedName>
    <definedName name="cash_m">Model!$B$9</definedName>
    <definedName name="investments_m">Model!$B$12</definedName>
    <definedName name="net_cash_m">Model!$B$18</definedName>
    <definedName name="upside">Model!$B$21</definedName>
    <definedName name="ev_ebitda_multiple">Model!$B$6</definedName>
    <definedName name="current_debt_m">Model!$B$10</definedName>
    <definedName name="diluted_shares_m">Model!$B$11</definedName>
    <definedName name="long_term_debt_m">Model!$B$13</definedName>
    <definedName name="enterprise_value_m">Model!$B$16</definedName>
    <definedName name="equity_value_m">Model!$B$19</definedName>
  </definedNames>
  <calcPr calcId="122211" fullCalcOnLoad="true"/>
</workbook>
</file>

<file path=xl/sharedStrings.xml><?xml version="1.0" encoding="utf-8"?>
<sst xmlns="http://schemas.openxmlformats.org/spreadsheetml/2006/main" count="43" uniqueCount="43">
  <si>
    <t>UFPI Hawk EV/EBITDA Valuation</t>
  </si>
  <si>
    <t>As of 2026-06-15  ·  Currency: USD  ·  https://modeledge.ai/model/fm_7143bcaaa4708cfe05c0634cfec63bcc</t>
  </si>
  <si>
    <t>Inputs</t>
  </si>
  <si>
    <t>Current share price</t>
  </si>
  <si>
    <t>EV/EBITDA multiple</t>
  </si>
  <si>
    <t>Normalized EBITDA ($M)</t>
  </si>
  <si>
    <t>Constants</t>
  </si>
  <si>
    <t>cash_m</t>
  </si>
  <si>
    <t>current_debt_m</t>
  </si>
  <si>
    <t>diluted_shares_m</t>
  </si>
  <si>
    <t>investments_m</t>
  </si>
  <si>
    <t>long_term_debt_m</t>
  </si>
  <si>
    <t>Calculations</t>
  </si>
  <si>
    <t>cash_and_investments_m</t>
  </si>
  <si>
    <t>enterprise_value_m</t>
  </si>
  <si>
    <t>total_debt_m</t>
  </si>
  <si>
    <t>net_cash_m</t>
  </si>
  <si>
    <t>equity_value_m</t>
  </si>
  <si>
    <t>fair_value</t>
  </si>
  <si>
    <t>upside</t>
  </si>
  <si>
    <t>Outputs</t>
  </si>
  <si>
    <t>Fair value / share</t>
  </si>
  <si>
    <t>Upside / downside</t>
  </si>
  <si>
    <t>Scenarios (reference)</t>
  </si>
  <si>
    <t>base</t>
  </si>
  <si>
    <t>ev_ebitda_multiple = 9, normalized_ebitda_m = 525</t>
  </si>
  <si>
    <t>bear</t>
  </si>
  <si>
    <t>ev_ebitda_multiple = 7.5, normalized_ebitda_m = 460</t>
  </si>
  <si>
    <t>bull</t>
  </si>
  <si>
    <t>ev_ebitda_multiple = 10.5, normalized_ebitda_m = 590</t>
  </si>
  <si>
    <t>Claim</t>
  </si>
  <si>
    <t>URL</t>
  </si>
  <si>
    <t>Accessed</t>
  </si>
  <si>
    <t>UFPI Q1 2026 Form 10-Q reported cash and equivalents of $714.453M, investments of $40.104M, current debt of $6.027M, long-term debt of $228.310M, and 56.48023M shares outstanding at March 28, 2026.</t>
  </si>
  <si>
    <t>https://modeledge.ai/company/-/filing/10-Q/110465926056076/</t>
  </si>
  <si>
    <t/>
  </si>
  <si>
    <t>UFPI 2025 annual EBITDA was $524.952M; 2025 diluted EPS was $5.00 and free cash flow was $276.36M.</t>
  </si>
  <si>
    <t>https://modeledge.ai/company/-/filing/10-K/110465926019567/</t>
  </si>
  <si>
    <t>Q1 2026 management commentary described sales down 8%, softer demand, a more cautious outlook, roughly $2B of liquidity, continued opportunistic repurchases, and remaining cost-out targets.</t>
  </si>
  <si>
    <t>https://modeledge.ai/company/UFPI/transcript/f260f9281c79d70813fb18236cd897d0</t>
  </si>
  <si>
    <t>On May 29, 2026 UFPI authorized up to $300M of share repurchases through April 30, 2027.</t>
  </si>
  <si>
    <t>https://modeledge.ai/company/-/filing/8-K/912767260000035/</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</si>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</sst>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quot;$&quot;0.00"/>
    <numFmt numFmtId="165" formatCode="#,##0"/>
    <numFmt numFmtId="166"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8">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84.69</v>
      </c>
    </row>
    <row r="6">
      <c r="A6" s="4" t="s">
        <v>4</v>
      </c>
      <c r="B6">
        <v>9</v>
      </c>
    </row>
    <row r="7">
      <c r="A7" s="4" t="s">
        <v>5</v>
      </c>
      <c r="B7" s="6">
        <v>525</v>
      </c>
    </row>
    <row r="8">
      <c r="A8" s="3" t="s">
        <v>6</v>
      </c>
    </row>
    <row r="9">
      <c r="A9" s="4" t="s">
        <v>7</v>
      </c>
      <c r="B9">
        <v>714.453</v>
      </c>
    </row>
    <row r="10">
      <c r="A10" s="4" t="s">
        <v>8</v>
      </c>
      <c r="B10">
        <v>6.027</v>
      </c>
    </row>
    <row r="11">
      <c r="A11" s="4" t="s">
        <v>9</v>
      </c>
      <c r="B11">
        <v>56.48023</v>
      </c>
    </row>
    <row r="12">
      <c r="A12" s="4" t="s">
        <v>10</v>
      </c>
      <c r="B12">
        <v>40.104</v>
      </c>
    </row>
    <row r="13">
      <c r="A13" s="4" t="s">
        <v>11</v>
      </c>
      <c r="B13">
        <v>228.31</v>
      </c>
    </row>
    <row r="14">
      <c r="A14" s="3" t="s">
        <v>12</v>
      </c>
    </row>
    <row r="15">
      <c r="A15" s="4" t="s">
        <v>13</v>
      </c>
      <c r="B15" t="str">
        <f>(Model!$B$9+Model!$B$12)</f>
      </c>
    </row>
    <row r="16">
      <c r="A16" s="4" t="s">
        <v>14</v>
      </c>
      <c r="B16" t="str">
        <f>(Model!$B$7*Model!$B$6)</f>
      </c>
    </row>
    <row r="17">
      <c r="A17" s="4" t="s">
        <v>15</v>
      </c>
      <c r="B17" t="str">
        <f>(Model!$B$10+Model!$B$13)</f>
      </c>
    </row>
    <row r="18">
      <c r="A18" s="4" t="s">
        <v>16</v>
      </c>
      <c r="B18" t="str">
        <f>(Model!$B$15-Model!$B$17)</f>
      </c>
    </row>
    <row r="19">
      <c r="A19" s="4" t="s">
        <v>17</v>
      </c>
      <c r="B19" t="str">
        <f>(Model!$B$16+Model!$B$18)</f>
      </c>
    </row>
    <row r="20">
      <c r="A20" s="4" t="s">
        <v>18</v>
      </c>
      <c r="B20" t="str">
        <f>(Model!$B$19/Model!$B$11)</f>
      </c>
    </row>
    <row r="21">
      <c r="A21" s="4" t="s">
        <v>19</v>
      </c>
      <c r="B21" t="str">
        <f>((Model!$B$20/Model!$B$5)-1)</f>
      </c>
    </row>
    <row r="22">
      <c r="A22" s="3" t="s">
        <v>20</v>
      </c>
    </row>
    <row r="23">
      <c r="A23" s="4" t="s">
        <v>21</v>
      </c>
      <c r="B23" s="5" t="str">
        <f>Model!$B$20</f>
      </c>
    </row>
    <row r="24">
      <c r="A24" s="4" t="s">
        <v>22</v>
      </c>
      <c r="B24" s="7" t="str">
        <f>Model!$B$21</f>
      </c>
    </row>
    <row r="26">
      <c r="A26" s="3" t="s">
        <v>23</v>
      </c>
    </row>
    <row r="27">
      <c r="A27" s="4" t="s">
        <v>24</v>
      </c>
      <c r="B27" t="s">
        <v>25</v>
      </c>
    </row>
    <row r="28">
      <c r="A28" s="4" t="s">
        <v>26</v>
      </c>
      <c r="B28" t="s">
        <v>27</v>
      </c>
    </row>
    <row r="29">
      <c r="A29" s="4" t="s">
        <v>28</v>
      </c>
      <c r="B29" t="s">
        <v>29</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42</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30</v>
      </c>
      <c r="B1" s="3" t="s">
        <v>31</v>
      </c>
      <c r="C1" s="3" t="s">
        <v>32</v>
      </c>
    </row>
    <row r="2">
      <c r="A2" t="s">
        <v>33</v>
      </c>
      <c r="B2" t="s">
        <v>34</v>
      </c>
      <c r="C2" t="s">
        <v>35</v>
      </c>
    </row>
    <row r="3">
      <c r="A3" t="s">
        <v>36</v>
      </c>
      <c r="B3" t="s">
        <v>37</v>
      </c>
      <c r="C3" t="s">
        <v>35</v>
      </c>
    </row>
    <row r="4">
      <c r="A4" t="s">
        <v>38</v>
      </c>
      <c r="B4" t="s">
        <v>39</v>
      </c>
      <c r="C4" t="s">
        <v>35</v>
      </c>
    </row>
    <row r="5">
      <c r="A5" t="s">
        <v>40</v>
      </c>
      <c r="B5" t="s">
        <v>41</v>
      </c>
      <c r="C5" t="s">
        <v>35</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