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diluted_shares_m">Model!$B$7</definedName>
    <definedName name="ntm_fcf_b">Model!$B$9</definedName>
    <definedName name="fcf_yield">Model!$B$15</definedName>
    <definedName name="upside_pct">Model!$B$16</definedName>
    <definedName name="net_cash_b">Model!$B$8</definedName>
    <definedName name="p_fcf">Model!$B$10</definedName>
    <definedName name="enterprise_value_b">Model!$B$12</definedName>
    <definedName name="equity_value_b">Model!$B$13</definedName>
    <definedName name="fair_value_per_share">Model!$B$14</definedName>
  </definedNames>
  <calcPr calcId="122211" fullCalcOnLoad="true"/>
</workbook>
</file>

<file path=xl/sharedStrings.xml><?xml version="1.0" encoding="utf-8"?>
<sst xmlns="http://schemas.openxmlformats.org/spreadsheetml/2006/main" count="44" uniqueCount="44">
  <si>
    <t>Workday NTM P/FCF</t>
  </si>
  <si>
    <t>As of 2026-08-25  ·  Currency: USD  ·  https://modeledge.ai/model/fm_71fde2794a1923c7c9b94eb9921e185b</t>
  </si>
  <si>
    <t>Valuation</t>
  </si>
  <si>
    <t>Inputs</t>
  </si>
  <si>
    <t>Current share price</t>
  </si>
  <si>
    <t>Diluted shares</t>
  </si>
  <si>
    <t>Cash and marketable securities less debt</t>
  </si>
  <si>
    <t>FY2027 guided free cash flow</t>
  </si>
  <si>
    <t>Applied NTM P/FCF</t>
  </si>
  <si>
    <t>Calculations</t>
  </si>
  <si>
    <t>enterprise_value_b</t>
  </si>
  <si>
    <t>equity_value_b</t>
  </si>
  <si>
    <t>fair_value_per_share</t>
  </si>
  <si>
    <t>fcf_yield</t>
  </si>
  <si>
    <t>upside_pct</t>
  </si>
  <si>
    <t>Outputs</t>
  </si>
  <si>
    <t>Fair value / share</t>
  </si>
  <si>
    <t>Upside / downside</t>
  </si>
  <si>
    <t>FY2027 free cash flow</t>
  </si>
  <si>
    <t>Implied enterprise value</t>
  </si>
  <si>
    <t>Implied equity value</t>
  </si>
  <si>
    <t>FCF yield at fair value</t>
  </si>
  <si>
    <t>Scenarios (reference)</t>
  </si>
  <si>
    <t>base</t>
  </si>
  <si>
    <t>diluted_shares_m = 261.9, net_cash_b = 1.365, ntm_fcf_b = 3.18, p_fcf = 16.5</t>
  </si>
  <si>
    <t>bear</t>
  </si>
  <si>
    <t>diluted_shares_m = 268, net_cash_b = 1, ntm_fcf_b = 2.9, p_fcf = 13</t>
  </si>
  <si>
    <t>bull</t>
  </si>
  <si>
    <t>diluted_shares_m = 255, net_cash_b = 1.5, ntm_fcf_b = 3.5, p_fcf = 20</t>
  </si>
  <si>
    <t>Claim</t>
  </si>
  <si>
    <t>URL</t>
  </si>
  <si>
    <t>Accessed</t>
  </si>
  <si>
    <t>Q1 FY2027 (ended Apr 30, 2026): subscription revenue $2.354B (+14.3%), total revenue $2.542B, non-GAAP operating margin 31.8%. FY2027 subscription guide reiterated at $9.925B-$9.950B; non-GAAP operating margin raised to 30.5%. Q2 subscription guide $2.455B (+13%).</t>
  </si>
  <si>
    <t>https://newsroom.workday.com/2026-05-21-Workday-Announces-Fiscal-2027-First-Quarter-Financial-Results</t>
  </si>
  <si>
    <t>2026-08-25</t>
  </si>
  <si>
    <t>Q1 FY2027 10-Q: cash $559M plus marketable securities $3,794M = $4,353M; current debt $998M plus noncurrent $1,990M = $2,988M; net cash $1.365B. Class A ~201M and Class B ~46M outstanding as of May 20, 2026. Treasury stock rose to $5.834B from $4.220B.</t>
  </si>
  <si>
    <t>https://www.sec.gov/Archives/edgar/data/1327811/000132781126000026/wday-20260430.htm</t>
  </si>
  <si>
    <t>Q1 FY2027 prepared remarks: FY2027 operating cash flow $3.450B and capex about $270M, implying $3.180B free cash flow (15% growth). Q1 FCF $616M. CRPO $8.81B (+15.5%). Gross revenue retention 97%.</t>
  </si>
  <si>
    <t>https://s21.q4cdn.com/950027458/files/doc_earnings/2027/q1/generic/Q1-FY27-Earnings-Prepared-Remarks.pdf</t>
  </si>
  <si>
    <t>41-analyst S&amp;P Global consensus on StockAnalysis as of Aug 25, 2026: Buy, average target $188.21, median $200, high $275, low $92. Street FY2027 FCF $3.18B and revenue $10.67B. Canaccord raised to $225 the same day.</t>
  </si>
  <si>
    <t>https://stockanalysis.com/stocks/wday/forecast/</t>
  </si>
  <si>
    <t>Q2 FY2027 results are due after the close on August 27, 2026. Reuters-reported Silver Lake talks are a takeout overlay, not part of the FCF multiple.</t>
  </si>
  <si>
    <t>https://247wallst.com/investing/2026/08/24/investors-may-want-to-own-workday-before-august-27th/</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</si>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</sst>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
    <numFmt numFmtId="166" formatCode="&quot;$&quot;0.000"/>
    <numFmt numFmtId="167" formatCode="0.0%"/>
    <numFmt numFmtId="168"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194.42</v>
      </c>
    </row>
    <row r="7">
      <c r="A7" s="5" t="s">
        <v>5</v>
      </c>
      <c r="B7" s="7">
        <v>261.9</v>
      </c>
    </row>
    <row r="8">
      <c r="A8" s="5" t="s">
        <v>6</v>
      </c>
      <c r="B8" s="8">
        <v>1.365</v>
      </c>
    </row>
    <row r="9">
      <c r="A9" s="5" t="s">
        <v>7</v>
      </c>
      <c r="B9" s="6">
        <v>3.18</v>
      </c>
    </row>
    <row r="10">
      <c r="A10" s="5" t="s">
        <v>8</v>
      </c>
      <c r="B10">
        <v>16.5</v>
      </c>
    </row>
    <row r="11">
      <c r="A11" s="4" t="s">
        <v>9</v>
      </c>
    </row>
    <row r="12">
      <c r="A12" s="5" t="s">
        <v>10</v>
      </c>
      <c r="B12" t="str">
        <f>(Model!$B$9*Model!$B$10)</f>
      </c>
    </row>
    <row r="13">
      <c r="A13" s="5" t="s">
        <v>11</v>
      </c>
      <c r="B13" t="str">
        <f>(Model!$B$12+Model!$B$8)</f>
      </c>
    </row>
    <row r="14">
      <c r="A14" s="5" t="s">
        <v>12</v>
      </c>
      <c r="B14" t="str">
        <f>((Model!$B$13*1000)/Model!$B$7)</f>
      </c>
    </row>
    <row r="15">
      <c r="A15" s="5" t="s">
        <v>13</v>
      </c>
      <c r="B15" t="str">
        <f>(Model!$B$9/Model!$B$13)</f>
      </c>
    </row>
    <row r="16">
      <c r="A16" s="5" t="s">
        <v>14</v>
      </c>
      <c r="B16" t="str">
        <f>((Model!$B$14/Model!$B$6)-1)</f>
      </c>
    </row>
    <row r="17">
      <c r="A17" s="4" t="s">
        <v>15</v>
      </c>
    </row>
    <row r="18">
      <c r="A18" s="5" t="s">
        <v>16</v>
      </c>
      <c r="B18" s="6" t="str">
        <f>Model!$B$14</f>
      </c>
    </row>
    <row r="19">
      <c r="A19" s="5" t="s">
        <v>17</v>
      </c>
      <c r="B19" s="9" t="str">
        <f>Model!$B$16</f>
      </c>
    </row>
    <row r="20">
      <c r="A20" s="5" t="s">
        <v>18</v>
      </c>
      <c r="B20" s="6" t="str">
        <f>Model!$B$9</f>
      </c>
    </row>
    <row r="21">
      <c r="A21" s="5" t="s">
        <v>19</v>
      </c>
      <c r="B21" s="10" t="str">
        <f>Model!$B$12</f>
      </c>
    </row>
    <row r="22">
      <c r="A22" s="5" t="s">
        <v>20</v>
      </c>
      <c r="B22" s="10" t="str">
        <f>Model!$B$13</f>
      </c>
    </row>
    <row r="23">
      <c r="A23" s="5" t="s">
        <v>21</v>
      </c>
      <c r="B23" s="9" t="str">
        <f>Model!$B$15</f>
      </c>
    </row>
    <row r="25">
      <c r="A25" s="4" t="s">
        <v>22</v>
      </c>
    </row>
    <row r="26">
      <c r="A26" s="5" t="s">
        <v>23</v>
      </c>
      <c r="B26" t="s">
        <v>24</v>
      </c>
    </row>
    <row r="27">
      <c r="A27" s="5" t="s">
        <v>25</v>
      </c>
      <c r="B27" t="s">
        <v>26</v>
      </c>
    </row>
    <row r="28">
      <c r="A28" s="5" t="s">
        <v>27</v>
      </c>
      <c r="B28" t="s">
        <v>28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29</v>
      </c>
      <c r="B1" s="4" t="s">
        <v>30</v>
      </c>
      <c r="C1" s="4" t="s">
        <v>31</v>
      </c>
    </row>
    <row r="2">
      <c r="A2" t="s">
        <v>32</v>
      </c>
      <c r="B2" t="s">
        <v>33</v>
      </c>
      <c r="C2" t="s">
        <v>34</v>
      </c>
    </row>
    <row r="3">
      <c r="A3" t="s">
        <v>35</v>
      </c>
      <c r="B3" t="s">
        <v>36</v>
      </c>
      <c r="C3" t="s">
        <v>34</v>
      </c>
    </row>
    <row r="4">
      <c r="A4" t="s">
        <v>37</v>
      </c>
      <c r="B4" t="s">
        <v>38</v>
      </c>
      <c r="C4" t="s">
        <v>34</v>
      </c>
    </row>
    <row r="5">
      <c r="A5" t="s">
        <v>39</v>
      </c>
      <c r="B5" t="s">
        <v>40</v>
      </c>
      <c r="C5" t="s">
        <v>34</v>
      </c>
    </row>
    <row r="6">
      <c r="A6" t="s">
        <v>41</v>
      </c>
      <c r="B6" t="s">
        <v>42</v>
      </c>
      <c r="C6" t="s">
        <v>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