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bis_exit_arr_b">Model!$B$15</definedName>
    <definedName name="convertible_notes_b">Model!$B$22</definedName>
    <definedName name="q1_exit_run_rate_guide_b">Model!$B$28</definedName>
    <definedName name="brun_market_cap_b">Model!$B$8</definedName>
    <definedName name="cash_b">Model!$B$20</definedName>
    <definedName name="effective_diluted_shares_m">Model!$B$37</definedName>
    <definedName name="current_market_cap_to_run_rate">Model!$B$39</definedName>
    <definedName name="crwv_market_cap_b">Model!$B$11</definedName>
    <definedName name="current_price">Model!$B$12</definedName>
    <definedName name="shaz_proforma_run_rate_b">Model!$B$18</definedName>
    <definedName name="economic_common_equivalent_shares_m">Model!$B$33</definedName>
    <definedName name="applied_market_cap_to_arr">Model!$B$40</definedName>
    <definedName name="implied_equity_value_b">Model!$B$42</definedName>
    <definedName name="common_shares_outstanding_m">Model!$B$9</definedName>
    <definedName name="execution_discount_pct">Model!$B$13</definedName>
    <definedName name="future_dilution_pct">Model!$B$14</definedName>
    <definedName name="planned_gpus">Model!$B$27</definedName>
    <definedName name="fair_value_per_share">Model!$B$44</definedName>
    <definedName name="june_equity_financing_price">Model!$B$23</definedName>
    <definedName name="planned_capacity_mw">Model!$B$26</definedName>
    <definedName name="q2_2026_revenue_b">Model!$B$29</definedName>
    <definedName name="crwv_market_cap_to_arr">Model!$B$32</definedName>
    <definedName name="public_run_rate_anchor_b">Model!$B$35</definedName>
    <definedName name="undiscounted_peer_value_per_share">Model!$B$43</definedName>
    <definedName name="upside_downside">Model!$B$45</definedName>
    <definedName name="brun_exit_arr_b">Model!$B$7</definedName>
    <definedName name="crwv_exit_arr_b">Model!$B$10</definedName>
    <definedName name="new_zealand_contract_tcv_b">Model!$B$24</definedName>
    <definedName name="brun_market_cap_to_arr">Model!$B$31</definedName>
    <definedName name="nbis_market_cap_to_arr">Model!$B$34</definedName>
    <definedName name="nbis_market_cap_b">Model!$B$16</definedName>
    <definedName name="remaining_prefunded_warrants_m">Model!$B$17</definedName>
    <definedName name="contracted_tcv_b">Model!$B$21</definedName>
    <definedName name="current_economic_market_cap_b">Model!$B$36</definedName>
    <definedName name="undiscounted_peer_equity_value_b">Model!$B$41</definedName>
    <definedName name="new_zealand_contract_years">Model!$B$25</definedName>
    <definedName name="peer_blended_market_cap_to_arr">Model!$B$38</definedName>
  </definedNames>
  <calcPr calcId="122211" fullCalcOnLoad="true"/>
</workbook>
</file>

<file path=xl/sharedStrings.xml><?xml version="1.0" encoding="utf-8"?>
<sst xmlns="http://schemas.openxmlformats.org/spreadsheetml/2006/main" count="72" uniqueCount="72">
  <si>
    <t>SharonAI contracted run-rate peer valuation</t>
  </si>
  <si>
    <t>Equity market-cap-to-contracted-run-rate valuation updated for Q2 2026. The $1.345B annualized base sums disclosed multi-year contracts, including the new six-year NVIDIA compute collaboration. A 35% execution and financing discount and 10% dilution cushion reflect the gap between $1.9M of quarterly revenue and the capital-intensive deployment required to realize the $8.8B contracted backlog.</t>
  </si>
  <si>
    <t>As of 2026-08-06  ·  Currency: USD  ·  https://modeledge.ai/model/fm_752cd8a4df40fdc99e3905849e660f07</t>
  </si>
  <si>
    <t>CY2027E</t>
  </si>
  <si>
    <t>Inputs</t>
  </si>
  <si>
    <t>BRUN 2026 exit annualized run-rate revenue</t>
  </si>
  <si>
    <t>BRUN market capitalization</t>
  </si>
  <si>
    <t>Common shares outstanding</t>
  </si>
  <si>
    <t>CRWV 2026 exit annualized run-rate revenue</t>
  </si>
  <si>
    <t>CRWV market capitalization</t>
  </si>
  <si>
    <t>Current share price</t>
  </si>
  <si>
    <t>Execution and financing discount</t>
  </si>
  <si>
    <t>Future dilution cushion</t>
  </si>
  <si>
    <t>NBIS 2026 exit annualized run-rate revenue</t>
  </si>
  <si>
    <t>NBIS market capitalization</t>
  </si>
  <si>
    <t>Remaining pre-funded warrants</t>
  </si>
  <si>
    <t>Fully ramped contracted annualized revenue</t>
  </si>
  <si>
    <t>Constants</t>
  </si>
  <si>
    <t>cash_b</t>
  </si>
  <si>
    <t>contracted_tcv_b</t>
  </si>
  <si>
    <t>convertible_notes_b</t>
  </si>
  <si>
    <t>june_equity_financing_price</t>
  </si>
  <si>
    <t>new_zealand_contract_tcv_b</t>
  </si>
  <si>
    <t>new_zealand_contract_years</t>
  </si>
  <si>
    <t>planned_capacity_mw</t>
  </si>
  <si>
    <t>planned_gpus</t>
  </si>
  <si>
    <t>q1_exit_run_rate_guide_b</t>
  </si>
  <si>
    <t>q2_2026_revenue_b</t>
  </si>
  <si>
    <t>Calculations</t>
  </si>
  <si>
    <t>brun_market_cap_to_arr</t>
  </si>
  <si>
    <t>crwv_market_cap_to_arr</t>
  </si>
  <si>
    <t>economic_common_equivalent_shares_m</t>
  </si>
  <si>
    <t>nbis_market_cap_to_arr</t>
  </si>
  <si>
    <t>public_run_rate_anchor_b</t>
  </si>
  <si>
    <t>current_economic_market_cap_b</t>
  </si>
  <si>
    <t>effective_diluted_shares_m</t>
  </si>
  <si>
    <t>peer_blended_market_cap_to_arr</t>
  </si>
  <si>
    <t>current_market_cap_to_run_rate</t>
  </si>
  <si>
    <t>applied_market_cap_to_arr</t>
  </si>
  <si>
    <t>undiscounted_peer_equity_value_b</t>
  </si>
  <si>
    <t>implied_equity_value_b</t>
  </si>
  <si>
    <t>undiscounted_peer_value_per_share</t>
  </si>
  <si>
    <t>fair_value_per_share</t>
  </si>
  <si>
    <t>upside_downside</t>
  </si>
  <si>
    <t>Outputs</t>
  </si>
  <si>
    <t>Fair value per share</t>
  </si>
  <si>
    <t>Upside or downside</t>
  </si>
  <si>
    <t>Implied equity value ($B)</t>
  </si>
  <si>
    <t>Fully ramped contracted annualized revenue ($B)</t>
  </si>
  <si>
    <t>Applied market cap to run-rate multiple</t>
  </si>
  <si>
    <t>CRWV-NBIS-BRUN peer blend</t>
  </si>
  <si>
    <t>Economic common-equivalent shares (M)</t>
  </si>
  <si>
    <t>Current economic market capitalization ($B)</t>
  </si>
  <si>
    <t>Current market cap to run-rate</t>
  </si>
  <si>
    <t>Undiscounted peer value per share</t>
  </si>
  <si>
    <t>Fully ramped public run-rate anchor ($B)</t>
  </si>
  <si>
    <t>Scenarios (reference)</t>
  </si>
  <si>
    <t>base</t>
  </si>
  <si>
    <t/>
  </si>
  <si>
    <t>bear</t>
  </si>
  <si>
    <t>execution_discount_pct = 0.55, future_dilution_pct = 0.2, shaz_proforma_run_rate_b = 0.9</t>
  </si>
  <si>
    <t>bull</t>
  </si>
  <si>
    <t>execution_discount_pct = 0.15, future_dilution_pct = 0.05, shaz_proforma_run_rate_b = 1.6</t>
  </si>
  <si>
    <t>Claim</t>
  </si>
  <si>
    <t>URL</t>
  </si>
  <si>
    <t>Accessed</t>
  </si>
  <si>
    <t>Q2 2026 revenue was $1.9M; contracted TCV reached $8.8B; disclosed projects imply about $1.345B of fully ramped annualized revenue; cash was $1.861B and convertible notes were about $1.007B.</t>
  </si>
  <si>
    <t>https://storage.googleapis.com/d8a084c25db2/0002068385/0001493152-26-036254/ex99-1.htm</t>
  </si>
  <si>
    <t>2026-08-06</t>
  </si>
  <si>
    <t>Peer market capitalizations and SHAZ price were refreshed in a single August 6, 2026 market-data snapshot.</t>
  </si>
  <si>
    <t>https://modeledge.ai/company/SHAZ</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</si>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</sst>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8">
    <numFmt numFmtId="164" formatCode="&quot;$&quot;0.00"/>
    <numFmt numFmtId="165" formatCode="&quot;$&quot;0.0"/>
    <numFmt numFmtId="166" formatCode="0.000"/>
    <numFmt numFmtId="167" formatCode="0%"/>
    <numFmt numFmtId="168" formatCode="&quot;$&quot;0.000"/>
    <numFmt numFmtId="169" formatCode="0.0%"/>
    <numFmt numFmtId="170" formatCode="0.00"/>
    <numFmt numFmtId="171"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4">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170" fontId="0" fillId="0" borderId="0" xfId="0" applyNumberFormat="true" applyAlignment="false">
      <alignment/>
    </xf>
    <xf numFmtId="171"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t="s">
        <v>1</v>
      </c>
    </row>
    <row r="3">
      <c r="A3" s="2" t="s">
        <v>2</v>
      </c>
    </row>
    <row r="5">
      <c r="B5" s="3" t="s">
        <v>3</v>
      </c>
    </row>
    <row r="6">
      <c r="A6" s="4" t="s">
        <v>4</v>
      </c>
    </row>
    <row r="7">
      <c r="A7" s="5" t="s">
        <v>5</v>
      </c>
      <c r="B7" s="6">
        <v>0.4</v>
      </c>
    </row>
    <row r="8">
      <c r="A8" s="5" t="s">
        <v>6</v>
      </c>
      <c r="B8" s="7">
        <v>1.388511867</v>
      </c>
    </row>
    <row r="9">
      <c r="A9" s="5" t="s">
        <v>7</v>
      </c>
      <c r="B9" s="8">
        <v>35.803505</v>
      </c>
    </row>
    <row r="10">
      <c r="A10" s="5" t="s">
        <v>8</v>
      </c>
      <c r="B10" s="7">
        <v>18.5</v>
      </c>
    </row>
    <row r="11">
      <c r="A11" s="5" t="s">
        <v>9</v>
      </c>
      <c r="B11" s="7">
        <v>46.553521208</v>
      </c>
    </row>
    <row r="12">
      <c r="A12" s="5" t="s">
        <v>10</v>
      </c>
      <c r="B12" s="6">
        <v>52.15</v>
      </c>
    </row>
    <row r="13">
      <c r="A13" s="5" t="s">
        <v>11</v>
      </c>
      <c r="B13" s="9">
        <v>0.35</v>
      </c>
    </row>
    <row r="14">
      <c r="A14" s="5" t="s">
        <v>12</v>
      </c>
      <c r="B14" s="9">
        <v>0.1</v>
      </c>
    </row>
    <row r="15">
      <c r="A15" s="5" t="s">
        <v>13</v>
      </c>
      <c r="B15" s="7">
        <v>8</v>
      </c>
    </row>
    <row r="16">
      <c r="A16" s="5" t="s">
        <v>14</v>
      </c>
      <c r="B16" s="7">
        <v>45.5712</v>
      </c>
    </row>
    <row r="17">
      <c r="A17" s="5" t="s">
        <v>15</v>
      </c>
      <c r="B17" s="8">
        <v>2.276345</v>
      </c>
    </row>
    <row r="18">
      <c r="A18" s="5" t="s">
        <v>16</v>
      </c>
      <c r="B18" s="10">
        <v>1.3453</v>
      </c>
    </row>
    <row r="19">
      <c r="A19" s="4" t="s">
        <v>17</v>
      </c>
    </row>
    <row r="20">
      <c r="A20" s="5" t="s">
        <v>18</v>
      </c>
      <c r="B20">
        <v>1.861</v>
      </c>
    </row>
    <row r="21">
      <c r="A21" s="5" t="s">
        <v>19</v>
      </c>
      <c r="B21">
        <v>8.8</v>
      </c>
    </row>
    <row r="22">
      <c r="A22" s="5" t="s">
        <v>20</v>
      </c>
      <c r="B22">
        <v>1.0065</v>
      </c>
    </row>
    <row r="23">
      <c r="A23" s="5" t="s">
        <v>21</v>
      </c>
      <c r="B23">
        <v>68.73</v>
      </c>
    </row>
    <row r="24">
      <c r="A24" s="5" t="s">
        <v>22</v>
      </c>
      <c r="B24">
        <v>1.32</v>
      </c>
    </row>
    <row r="25">
      <c r="A25" s="5" t="s">
        <v>23</v>
      </c>
      <c r="B25">
        <v>5</v>
      </c>
    </row>
    <row r="26">
      <c r="A26" s="5" t="s">
        <v>24</v>
      </c>
      <c r="B26">
        <v>212</v>
      </c>
    </row>
    <row r="27">
      <c r="A27" s="5" t="s">
        <v>25</v>
      </c>
      <c r="B27">
        <v>64000</v>
      </c>
    </row>
    <row r="28">
      <c r="A28" s="5" t="s">
        <v>26</v>
      </c>
      <c r="B28">
        <v>0.47</v>
      </c>
    </row>
    <row r="29">
      <c r="A29" s="5" t="s">
        <v>27</v>
      </c>
      <c r="B29">
        <v>0.0019</v>
      </c>
    </row>
    <row r="30">
      <c r="A30" s="4" t="s">
        <v>28</v>
      </c>
    </row>
    <row r="31">
      <c r="A31" s="5" t="s">
        <v>29</v>
      </c>
      <c r="B31" t="str">
        <f>(Model!$B$8/Model!$B$7)</f>
      </c>
    </row>
    <row r="32">
      <c r="A32" s="5" t="s">
        <v>30</v>
      </c>
      <c r="B32" t="str">
        <f>(Model!$B$11/Model!$B$10)</f>
      </c>
    </row>
    <row r="33">
      <c r="A33" s="5" t="s">
        <v>31</v>
      </c>
      <c r="B33" t="str">
        <f>(Model!$B$9+Model!$B$17)</f>
      </c>
    </row>
    <row r="34">
      <c r="A34" s="5" t="s">
        <v>32</v>
      </c>
      <c r="B34" t="str">
        <f>(Model!$B$16/Model!$B$15)</f>
      </c>
    </row>
    <row r="35">
      <c r="A35" s="5" t="s">
        <v>33</v>
      </c>
      <c r="B35" t="str">
        <f>(Model!$B$28+(Model!$B$24/Model!$B$25))</f>
      </c>
    </row>
    <row r="36">
      <c r="A36" s="5" t="s">
        <v>34</v>
      </c>
      <c r="B36" t="str">
        <f>((Model!$B$12*Model!$B$33)/1000)</f>
      </c>
    </row>
    <row r="37">
      <c r="A37" s="5" t="s">
        <v>35</v>
      </c>
      <c r="B37" t="str">
        <f>(Model!$B$33*(1+Model!$B$14))</f>
      </c>
    </row>
    <row r="38">
      <c r="A38" s="5" t="s">
        <v>36</v>
      </c>
      <c r="B38" t="str">
        <f>(((Model!$B$32+Model!$B$34)+Model!$B$31)/3)</f>
      </c>
    </row>
    <row r="39">
      <c r="A39" s="5" t="s">
        <v>37</v>
      </c>
      <c r="B39" t="str">
        <f>(Model!$B$36/Model!$B$18)</f>
      </c>
    </row>
    <row r="40">
      <c r="A40" s="5" t="s">
        <v>38</v>
      </c>
      <c r="B40" t="str">
        <f>(Model!$B$38*(1-Model!$B$13))</f>
      </c>
    </row>
    <row r="41">
      <c r="A41" s="5" t="s">
        <v>39</v>
      </c>
      <c r="B41" t="str">
        <f>(Model!$B$18*Model!$B$38)</f>
      </c>
    </row>
    <row r="42">
      <c r="A42" s="5" t="s">
        <v>40</v>
      </c>
      <c r="B42" t="str">
        <f>(Model!$B$18*Model!$B$40)</f>
      </c>
    </row>
    <row r="43">
      <c r="A43" s="5" t="s">
        <v>41</v>
      </c>
      <c r="B43" t="str">
        <f>((Model!$B$41*1000)/Model!$B$33)</f>
      </c>
    </row>
    <row r="44">
      <c r="A44" s="5" t="s">
        <v>42</v>
      </c>
      <c r="B44" t="str">
        <f>((Model!$B$42*1000)/Model!$B$37)</f>
      </c>
    </row>
    <row r="45">
      <c r="A45" s="5" t="s">
        <v>43</v>
      </c>
      <c r="B45" t="str">
        <f>((Model!$B$44/Model!$B$12)-1)</f>
      </c>
    </row>
    <row r="46">
      <c r="A46" s="4" t="s">
        <v>44</v>
      </c>
    </row>
    <row r="47">
      <c r="A47" s="5" t="s">
        <v>45</v>
      </c>
      <c r="B47" s="6" t="str">
        <f>Model!$B$44</f>
      </c>
    </row>
    <row r="48">
      <c r="A48" s="5" t="s">
        <v>46</v>
      </c>
      <c r="B48" s="11" t="str">
        <f>Model!$B$45</f>
      </c>
    </row>
    <row r="49">
      <c r="A49" s="5" t="s">
        <v>47</v>
      </c>
      <c r="B49" s="6" t="str">
        <f>Model!$B$42</f>
      </c>
    </row>
    <row r="50">
      <c r="A50" s="5" t="s">
        <v>48</v>
      </c>
      <c r="B50" s="10" t="str">
        <f>Model!$B$18</f>
      </c>
    </row>
    <row r="51">
      <c r="A51" s="5" t="s">
        <v>49</v>
      </c>
      <c r="B51" s="12" t="str">
        <f>Model!$B$40</f>
      </c>
    </row>
    <row r="52">
      <c r="A52" s="5" t="s">
        <v>50</v>
      </c>
      <c r="B52" s="12" t="str">
        <f>Model!$B$38</f>
      </c>
    </row>
    <row r="53">
      <c r="A53" s="5" t="s">
        <v>51</v>
      </c>
      <c r="B53" s="13" t="str">
        <f>Model!$B$33</f>
      </c>
    </row>
    <row r="54">
      <c r="A54" s="5" t="s">
        <v>52</v>
      </c>
      <c r="B54" s="6" t="str">
        <f>Model!$B$36</f>
      </c>
    </row>
    <row r="55">
      <c r="A55" s="5" t="s">
        <v>53</v>
      </c>
      <c r="B55" s="12" t="str">
        <f>Model!$B$39</f>
      </c>
    </row>
    <row r="56">
      <c r="A56" s="5" t="s">
        <v>54</v>
      </c>
      <c r="B56" s="6" t="str">
        <f>Model!$B$43</f>
      </c>
    </row>
    <row r="57">
      <c r="A57" s="5" t="s">
        <v>55</v>
      </c>
      <c r="B57" s="10" t="str">
        <f>Model!$B$35</f>
      </c>
    </row>
    <row r="59">
      <c r="A59" s="4" t="s">
        <v>56</v>
      </c>
    </row>
    <row r="60">
      <c r="A60" s="5" t="s">
        <v>57</v>
      </c>
      <c r="B60" t="s">
        <v>58</v>
      </c>
    </row>
    <row r="61">
      <c r="A61" s="5" t="s">
        <v>59</v>
      </c>
      <c r="B61" t="s">
        <v>60</v>
      </c>
    </row>
    <row r="62">
      <c r="A62" s="5" t="s">
        <v>61</v>
      </c>
      <c r="B62" t="s">
        <v>62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63</v>
      </c>
      <c r="B1" s="4" t="s">
        <v>64</v>
      </c>
      <c r="C1" s="4" t="s">
        <v>65</v>
      </c>
    </row>
    <row r="2">
      <c r="A2" t="s">
        <v>66</v>
      </c>
      <c r="B2" t="s">
        <v>67</v>
      </c>
      <c r="C2" t="s">
        <v>68</v>
      </c>
    </row>
    <row r="3">
      <c r="A3" t="s">
        <v>69</v>
      </c>
      <c r="B3" t="s">
        <v>70</v>
      </c>
      <c r="C3" t="s">
        <v>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