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v">Model!$B$40</definedName>
    <definedName name="implied_rev_mult">Model!$B$42</definedName>
    <definedName name="mature_fcf_margin">Model!$B$9</definedName>
    <definedName name="terminal_mult_cap">Model!$B$15</definedName>
    <definedName name="shares">Model!$B$13</definedName>
    <definedName name="disc">Model!$B$19</definedName>
    <definedName name="entry_growth">Model!$B$8</definedName>
    <definedName name="total_mult_cap">Model!$B$16</definedName>
    <definedName name="just_mult">Model!$B$39</definedName>
    <definedName name="equity_value">Model!$B$41</definedName>
    <definedName name="discount_rate">Model!$B$7</definedName>
    <definedName name="revenue">Model!$B$12</definedName>
    <definedName name="norm_fcf">Model!$B$21</definedName>
    <definedName name="term_mult_raw">Model!$B$22</definedName>
    <definedName name="cagr_7yr">Model!$B$37</definedName>
    <definedName name="value_per_share">Model!$B$43</definedName>
    <definedName name="term_mult">Model!$B$26</definedName>
    <definedName name="rev_mult">Model!$B$36</definedName>
    <definedName name="just_mult_raw">Model!$B$38</definedName>
    <definedName name="upside_calc">Model!$B$44</definedName>
    <definedName name="decay">Model!$B$6</definedName>
    <definedName name="price">Model!$B$11</definedName>
    <definedName name="disc7">Model!$B$25</definedName>
    <definedName name="net_cash">Model!$B$10</definedName>
  </definedNames>
  <calcPr calcId="122211" fullCalcOnLoad="true"/>
</workbook>
</file>

<file path=xl/sharedStrings.xml><?xml version="1.0" encoding="utf-8"?>
<sst xmlns="http://schemas.openxmlformats.org/spreadsheetml/2006/main" count="71" uniqueCount="71">
  <si>
    <t>Klaviyo (KVYO) - Graham-Dodd SaaS growth-multiplier valuation</t>
  </si>
  <si>
    <t>As of 2026-08-18  ·  Currency: USD  ·  https://modeledge.ai/model/fm_7878d1344fc91e5aea05f9937ca42c1c</t>
  </si>
  <si>
    <t>FY2025A</t>
  </si>
  <si>
    <t>Inputs</t>
  </si>
  <si>
    <t>Relative growth decay per year</t>
  </si>
  <si>
    <t>Discount rate</t>
  </si>
  <si>
    <t>Entry revenue growth (FY2025 YoY)</t>
  </si>
  <si>
    <t>Mature FCF margin (AFTER charging SBC in full)</t>
  </si>
  <si>
    <t>Net cash and equivalents ($M)</t>
  </si>
  <si>
    <t>Market price ($)</t>
  </si>
  <si>
    <t>FY2025 revenue ($M)</t>
  </si>
  <si>
    <t>Diluted shares (M)</t>
  </si>
  <si>
    <t>Constants</t>
  </si>
  <si>
    <t>terminal_mult_cap</t>
  </si>
  <si>
    <t>total_mult_cap</t>
  </si>
  <si>
    <t>Calculations</t>
  </si>
  <si>
    <t>d1</t>
  </si>
  <si>
    <t>disc</t>
  </si>
  <si>
    <t>g0</t>
  </si>
  <si>
    <t>norm_fcf</t>
  </si>
  <si>
    <t>term_mult_raw</t>
  </si>
  <si>
    <t>d2</t>
  </si>
  <si>
    <t>g1</t>
  </si>
  <si>
    <t>disc7</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</si>
  <si>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</si>
  <si>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</si>
  <si>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</si>
  <si>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</si>
  <si>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</si>
  <si>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</si>
  <si>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</si>
  <si>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</si>
  <si>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</si>
  <si>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</si>
  <si>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</si>
  <si>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</si>
  <si>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</si>
  <si>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</si>
  <si>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</si>
  <si>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</si>
  <si>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</si>
  <si>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</si>
  <si>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</si>
  <si>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</si>
  <si>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Max justified price per share</t>
  </si>
  <si>
    <t>Upside vs market</t>
  </si>
  <si>
    <t>Decayed 7-yr CAGR</t>
  </si>
  <si>
    <t>Justified multiple of normalized FCF</t>
  </si>
  <si>
    <t>Valuation bridge ($M)</t>
  </si>
  <si>
    <t>FY2025 revenue</t>
  </si>
  <si>
    <t>Yr-7 revenue multiple</t>
  </si>
  <si>
    <t>Terminal multiple</t>
  </si>
  <si>
    <t>Justified mult. of normalized FCF</t>
  </si>
  <si>
    <t>Normalized FCF</t>
  </si>
  <si>
    <t>Enterprise value</t>
  </si>
  <si>
    <t>+ Net cash</t>
  </si>
  <si>
    <t>= Equity value</t>
  </si>
  <si>
    <t>Implied EV/revenue</t>
  </si>
  <si>
    <t>Scenarios (reference)</t>
  </si>
  <si>
    <t>base</t>
  </si>
  <si>
    <t/>
  </si>
  <si>
    <t>bear</t>
  </si>
  <si>
    <t>entry_growth = 0.2, mature_fcf_margin = 0.1</t>
  </si>
  <si>
    <t>bull</t>
  </si>
  <si>
    <t>entry_growth = 0.36, mature_fcf_margin = 0.22</t>
  </si>
  <si>
    <t>Claim</t>
  </si>
  <si>
    <t>URL</t>
  </si>
  <si>
    <t>Accessed</t>
  </si>
  <si>
    <t>https://www.sec.gov/cgi-bin/browse-edgar?action=getcompany&amp;CIK=0001835830&amp;type=10-K&amp;dateb=&amp;owner=include&amp;count=40</t>
  </si>
  <si>
    <t>https://www.sec.gov/cgi-bin/browse-edgar?action=getcompany&amp;CIK=0001835830&amp;type=10-Q&amp;dateb=&amp;owner=include&amp;count=40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</si>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</sst>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0.3163</v>
      </c>
    </row>
    <row r="9">
      <c r="A9" s="5" t="s">
        <v>7</v>
      </c>
      <c r="B9" s="6">
        <v>0.16</v>
      </c>
    </row>
    <row r="10">
      <c r="A10" s="5" t="s">
        <v>8</v>
      </c>
      <c r="B10" s="7">
        <v>832.6</v>
      </c>
    </row>
    <row r="11">
      <c r="A11" s="5" t="s">
        <v>9</v>
      </c>
      <c r="B11" s="8">
        <v>17.54</v>
      </c>
    </row>
    <row r="12">
      <c r="A12" s="5" t="s">
        <v>10</v>
      </c>
      <c r="B12" s="7">
        <v>1234.019</v>
      </c>
    </row>
    <row r="13">
      <c r="A13" s="5" t="s">
        <v>11</v>
      </c>
      <c r="B13" s="9">
        <v>299.3</v>
      </c>
    </row>
    <row r="14">
      <c r="A14" s="4" t="s">
        <v>12</v>
      </c>
    </row>
    <row r="15">
      <c r="A15" s="5" t="s">
        <v>13</v>
      </c>
      <c r="B15">
        <v>18</v>
      </c>
    </row>
    <row r="16">
      <c r="A16" s="5" t="s">
        <v>14</v>
      </c>
      <c r="B16">
        <v>45</v>
      </c>
    </row>
    <row r="17">
      <c r="A17" s="4" t="s">
        <v>15</v>
      </c>
    </row>
    <row r="18">
      <c r="A18" s="5" t="s">
        <v>16</v>
      </c>
      <c r="B18" t="str">
        <f>(1-Model!$B$6)</f>
      </c>
    </row>
    <row r="19">
      <c r="A19" s="5" t="s">
        <v>17</v>
      </c>
      <c r="B19" t="str">
        <f>(1+Model!$B$7)</f>
      </c>
    </row>
    <row r="20">
      <c r="A20" s="5" t="s">
        <v>18</v>
      </c>
      <c r="B20" t="str">
        <f>Model!$B$8</f>
      </c>
    </row>
    <row r="21">
      <c r="A21" s="5" t="s">
        <v>19</v>
      </c>
      <c r="B21" t="str">
        <f>(Model!$B$12*Model!$B$9)</f>
      </c>
    </row>
    <row r="22">
      <c r="A22" s="5" t="s">
        <v>20</v>
      </c>
      <c r="B22" t="str">
        <f>(13.5+((Model!$B$8-0.10)*15))</f>
      </c>
    </row>
    <row r="23">
      <c r="A23" s="5" t="s">
        <v>21</v>
      </c>
      <c r="B23" t="str">
        <f>(Model!$B$18*Model!$B$18)</f>
      </c>
    </row>
    <row r="24">
      <c r="A24" s="5" t="s">
        <v>22</v>
      </c>
      <c r="B24" t="str">
        <f>(Model!$B$8*Model!$B$18)</f>
      </c>
    </row>
    <row r="25">
      <c r="A25" s="5" t="s">
        <v>23</v>
      </c>
      <c r="B25" t="str">
        <f>((((((Model!$B$19*Model!$B$19)*Model!$B$19)*Model!$B$19)*Model!$B$19)*Model!$B$19)*Model!$B$19)</f>
      </c>
    </row>
    <row r="26">
      <c r="A26" s="5" t="s">
        <v>24</v>
      </c>
      <c r="B26" t="str">
        <f>MIN(Model!$B$22,Model!$B$15)</f>
      </c>
    </row>
    <row r="27">
      <c r="A27" s="5" t="s">
        <v>25</v>
      </c>
      <c r="B27" t="str">
        <f>(Model!$B$23*Model!$B$18)</f>
      </c>
    </row>
    <row r="28">
      <c r="A28" s="5" t="s">
        <v>26</v>
      </c>
      <c r="B28" t="str">
        <f>(Model!$B$8*Model!$B$23)</f>
      </c>
    </row>
    <row r="29">
      <c r="A29" s="5" t="s">
        <v>27</v>
      </c>
      <c r="B29" t="str">
        <f>(Model!$B$27*Model!$B$18)</f>
      </c>
    </row>
    <row r="30">
      <c r="A30" s="5" t="s">
        <v>28</v>
      </c>
      <c r="B30" t="str">
        <f>(Model!$B$8*Model!$B$27)</f>
      </c>
    </row>
    <row r="31">
      <c r="A31" s="5" t="s">
        <v>29</v>
      </c>
      <c r="B31" t="str">
        <f>(Model!$B$29*Model!$B$18)</f>
      </c>
    </row>
    <row r="32">
      <c r="A32" s="5" t="s">
        <v>30</v>
      </c>
      <c r="B32" t="str">
        <f>(Model!$B$8*Model!$B$29)</f>
      </c>
    </row>
    <row r="33">
      <c r="A33" s="5" t="s">
        <v>31</v>
      </c>
      <c r="B33" t="str">
        <f>(Model!$B$31*Model!$B$18)</f>
      </c>
    </row>
    <row r="34">
      <c r="A34" s="5" t="s">
        <v>32</v>
      </c>
      <c r="B34" t="str">
        <f>(Model!$B$8*Model!$B$31)</f>
      </c>
    </row>
    <row r="35">
      <c r="A35" s="5" t="s">
        <v>33</v>
      </c>
      <c r="B35" t="str">
        <f>(Model!$B$8*Model!$B$33)</f>
      </c>
    </row>
    <row r="36">
      <c r="A36" s="5" t="s">
        <v>34</v>
      </c>
      <c r="B36" t="str">
        <f>(((((((1+Model!$B$20)*(1+Model!$B$24))*(1+Model!$B$28))*(1+Model!$B$30))*(1+Model!$B$32))*(1+Model!$B$34))*(1+Model!$B$35))</f>
      </c>
    </row>
    <row r="37">
      <c r="A37" s="5" t="s">
        <v>35</v>
      </c>
      <c r="B37" t="str">
        <f>(POWER(Model!$B$36,(1.0/7.0))-1)</f>
      </c>
    </row>
    <row r="38">
      <c r="A38" s="5" t="s">
        <v>36</v>
      </c>
      <c r="B38" t="str">
        <f>((Model!$B$36*Model!$B$26)/Model!$B$25)</f>
      </c>
    </row>
    <row r="39">
      <c r="A39" s="5" t="s">
        <v>37</v>
      </c>
      <c r="B39" t="str">
        <f>MIN(Model!$B$38,Model!$B$16)</f>
      </c>
    </row>
    <row r="40">
      <c r="A40" s="5" t="s">
        <v>38</v>
      </c>
      <c r="B40" t="str">
        <f>(Model!$B$39*Model!$B$21)</f>
      </c>
    </row>
    <row r="41">
      <c r="A41" s="5" t="s">
        <v>39</v>
      </c>
      <c r="B41" t="str">
        <f>(Model!$B$40+Model!$B$10)</f>
      </c>
    </row>
    <row r="42">
      <c r="A42" s="5" t="s">
        <v>40</v>
      </c>
      <c r="B42" t="str">
        <f>(Model!$B$40/Model!$B$12)</f>
      </c>
    </row>
    <row r="43">
      <c r="A43" s="5" t="s">
        <v>41</v>
      </c>
      <c r="B43" t="str">
        <f>(Model!$B$41/Model!$B$13)</f>
      </c>
    </row>
    <row r="44">
      <c r="A44" s="5" t="s">
        <v>42</v>
      </c>
      <c r="B44" t="str">
        <f>((Model!$B$43/Model!$B$11)-1)</f>
      </c>
    </row>
    <row r="45">
      <c r="A45" s="4" t="s">
        <v>43</v>
      </c>
    </row>
    <row r="46">
      <c r="A46" s="5" t="s">
        <v>44</v>
      </c>
      <c r="B46" s="8" t="str">
        <f>Model!$B$43</f>
      </c>
    </row>
    <row r="47">
      <c r="A47" s="5" t="s">
        <v>45</v>
      </c>
      <c r="B47" s="6" t="str">
        <f>Model!$B$44</f>
      </c>
    </row>
    <row r="48">
      <c r="A48" s="5" t="s">
        <v>46</v>
      </c>
      <c r="B48" s="6" t="str">
        <f>Model!$B$37</f>
      </c>
    </row>
    <row r="49">
      <c r="A49" s="5" t="s">
        <v>47</v>
      </c>
      <c r="B49" s="10" t="str">
        <f>Model!$B$39</f>
      </c>
    </row>
    <row r="51">
      <c r="A51" s="4" t="s">
        <v>48</v>
      </c>
    </row>
    <row r="52">
      <c r="B52" s="3" t="s">
        <v>2</v>
      </c>
    </row>
    <row r="53">
      <c r="A53" s="5" t="s">
        <v>49</v>
      </c>
      <c r="B53" s="7" t="str">
        <f>Model!$B$12</f>
      </c>
    </row>
    <row r="54">
      <c r="A54" s="5" t="s">
        <v>46</v>
      </c>
      <c r="B54" s="6" t="str">
        <f>Model!$B$37</f>
      </c>
    </row>
    <row r="55">
      <c r="A55" s="5" t="s">
        <v>50</v>
      </c>
      <c r="B55" s="10" t="str">
        <f>Model!$B$36</f>
      </c>
    </row>
    <row r="56">
      <c r="A56" s="5" t="s">
        <v>51</v>
      </c>
      <c r="B56" s="10" t="str">
        <f>Model!$B$26</f>
      </c>
    </row>
    <row r="57">
      <c r="A57" s="5" t="s">
        <v>52</v>
      </c>
      <c r="B57" s="10" t="str">
        <f>Model!$B$39</f>
      </c>
    </row>
    <row r="58">
      <c r="A58" s="5" t="s">
        <v>53</v>
      </c>
      <c r="B58" s="7" t="str">
        <f>Model!$B$21</f>
      </c>
    </row>
    <row r="59">
      <c r="A59" s="5" t="s">
        <v>54</v>
      </c>
      <c r="B59" s="7" t="str">
        <f>Model!$B$40</f>
      </c>
    </row>
    <row r="60">
      <c r="A60" s="5" t="s">
        <v>55</v>
      </c>
      <c r="B60" s="7" t="str">
        <f>Model!$B$10</f>
      </c>
    </row>
    <row r="61">
      <c r="A61" s="5" t="s">
        <v>56</v>
      </c>
      <c r="B61" s="7" t="str">
        <f>Model!$B$41</f>
      </c>
    </row>
    <row r="62">
      <c r="A62" s="5" t="s">
        <v>57</v>
      </c>
      <c r="B62" s="10" t="str">
        <f>Model!$B$42</f>
      </c>
    </row>
    <row r="64">
      <c r="A64" s="4" t="s">
        <v>58</v>
      </c>
    </row>
    <row r="65">
      <c r="A65" s="5" t="s">
        <v>59</v>
      </c>
      <c r="B65" t="s">
        <v>60</v>
      </c>
    </row>
    <row r="66">
      <c r="A66" s="5" t="s">
        <v>61</v>
      </c>
      <c r="B66" t="s">
        <v>62</v>
      </c>
    </row>
    <row r="67">
      <c r="A67" s="5" t="s">
        <v>63</v>
      </c>
      <c r="B67"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60</v>
      </c>
      <c r="B2" t="s">
        <v>68</v>
      </c>
      <c r="C2" t="s">
        <v>60</v>
      </c>
    </row>
    <row r="3">
      <c r="A3" t="s">
        <v>60</v>
      </c>
      <c r="B3" t="s">
        <v>69</v>
      </c>
      <c r="C3"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