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roduct_ev_b">Model!$B$14</definedName>
    <definedName name="current_price">Model!$B$6</definedName>
    <definedName name="ntm_royalty_b">Model!$B$9</definedName>
    <definedName name="product_ev_sales">Model!$B$10</definedName>
    <definedName name="royalty_value_b">Model!$B$15</definedName>
    <definedName name="equity_value_b">Model!$B$16</definedName>
    <definedName name="fair_value_per_share">Model!$B$17</definedName>
    <definedName name="upside_pct">Model!$B$18</definedName>
    <definedName name="diluted_shares_m">Model!$B$7</definedName>
    <definedName name="net_cash_b">Model!$B$8</definedName>
    <definedName name="product_rev_b">Model!$B$11</definedName>
    <definedName name="royalty_ni_multiple">Model!$B$12</definedName>
  </definedNames>
  <calcPr calcId="122211" fullCalcOnLoad="true"/>
</workbook>
</file>

<file path=xl/sharedStrings.xml><?xml version="1.0" encoding="utf-8"?>
<sst xmlns="http://schemas.openxmlformats.org/spreadsheetml/2006/main" count="45" uniqueCount="45">
  <si>
    <t>Vicor product and royalty SOTP</t>
  </si>
  <si>
    <t>As of 2026-08-25  ·  Currency: USD  ·  https://modeledge.ai/model/fm_792e149b172a00d8a737d8f8bf0fa1f0</t>
  </si>
  <si>
    <t>Valuation</t>
  </si>
  <si>
    <t>Inputs</t>
  </si>
  <si>
    <t>Current share price</t>
  </si>
  <si>
    <t>Diluted shares</t>
  </si>
  <si>
    <t>Cash less debt at Jun 30 2026</t>
  </si>
  <si>
    <t>NTM royalty run-rate</t>
  </si>
  <si>
    <t>Product EV / sales</t>
  </si>
  <si>
    <t>NTM product revenue</t>
  </si>
  <si>
    <t>Royalty capitalization multiple</t>
  </si>
  <si>
    <t>Calculations</t>
  </si>
  <si>
    <t>product_ev_b</t>
  </si>
  <si>
    <t>royalty_value_b</t>
  </si>
  <si>
    <t>equity_value_b</t>
  </si>
  <si>
    <t>fair_value_per_share</t>
  </si>
  <si>
    <t>upside_pct</t>
  </si>
  <si>
    <t>Outputs</t>
  </si>
  <si>
    <t>Fair value / share</t>
  </si>
  <si>
    <t>Upside / downside</t>
  </si>
  <si>
    <t>Product operating EV</t>
  </si>
  <si>
    <t>Royalty capitalized value</t>
  </si>
  <si>
    <t>Implied equity value</t>
  </si>
  <si>
    <t>Scenarios (reference)</t>
  </si>
  <si>
    <t>base</t>
  </si>
  <si>
    <t>diluted_shares_m = 47.7, ntm_royalty_b = 0.09, product_ev_sales = 9, product_rev_b = 0.65, royalty_ni_multiple = 18</t>
  </si>
  <si>
    <t>bear</t>
  </si>
  <si>
    <t>diluted_shares_m = 49, ntm_royalty_b = 0.05, product_ev_sales = 6, product_rev_b = 0.45, royalty_ni_multiple = 12</t>
  </si>
  <si>
    <t>bull</t>
  </si>
  <si>
    <t>diluted_shares_m = 47, ntm_royalty_b = 0.15, product_ev_sales = 12, product_rev_b = 0.9, royalty_ni_multiple = 22</t>
  </si>
  <si>
    <t>Claim</t>
  </si>
  <si>
    <t>URL</t>
  </si>
  <si>
    <t>Accessed</t>
  </si>
  <si>
    <t>Q2 2026 product and royalty revenue $143.4M, up 26.9% sequentially from $113.0M. Royalty revenue $30.4M. Gross margin 58%. Income from operations $34.9M. Cash and cash equivalents $453.6M at June 30, 2026. One-year backlog $379.7M. Management guided a nearly 10% Q3 revenue increase and over $600M of 2026 revenue.</t>
  </si>
  <si>
    <t>https://www.sec.gov/Archives/edgar/data/751978/000119312526309538/d115827dex991.htm</t>
  </si>
  <si>
    <t>2026-08-25</t>
  </si>
  <si>
    <t>Q2 2026 10-Q: cash $453.6M, total liabilities $59.6M with no long-term debt, common shares outstanding 34,389,014 plus Class B 11,717,718 as of July 22, 2026. Diluted weighted-average shares 47.708 million. Diluted EPS $1.04 including a $10.9M tax benefit.</t>
  </si>
  <si>
    <t>https://www.sec.gov/Archives/edgar/data/751978/000119312526322462/vicr-20260630.htm</t>
  </si>
  <si>
    <t>Q2 2026 earnings call: advanced products $94.2M (65.7% of revenue); newest license contributed $15M in Q2, then $5M in Q3 and $10M per quarter for the following four quarters; 2026 guide is conservative on further licenses pending the second ITC case in 2027; CHIPS Act ITC refund of $14.3M received July 13.</t>
  </si>
  <si>
    <t>https://www.fool.com/earnings/call-transcripts/2026/07/21/vicor-vicr-q2-2026-earnings-call-transcript/</t>
  </si>
  <si>
    <t>Four-analyst S&amp;P Global consensus on StockAnalysis as of Aug 25, 2026: Buy, average target $386.25 (Needham $320, Roth $375, Craig-Hallum $450). Street 2026 revenue $604M and 2027 $940M.</t>
  </si>
  <si>
    <t>https://stockanalysis.com/stocks/vicr/forecast/</t>
  </si>
  <si>
    <t>Public Modeledge research: OpenAI 750MW Cerebras commitment is an indirect Vicor hardware-demand path, not a token-royalty stream. Cerebras content per system is undisclosed.</t>
  </si>
  <si>
    <t>https://modeledge.ai/artifact/d7c4a75f5584b0c23eb438361f1110f07ee7cfd68bb7768798c2bb219266e8ad</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</si>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</sst>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
    <numFmt numFmtId="166" formatCode="&quot;$&quot;0.000"/>
    <numFmt numFmtId="167" formatCode="0.0%"/>
    <numFmt numFmtId="168"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194.62</v>
      </c>
    </row>
    <row r="7">
      <c r="A7" s="5" t="s">
        <v>5</v>
      </c>
      <c r="B7" s="7">
        <v>47.7</v>
      </c>
    </row>
    <row r="8">
      <c r="A8" s="5" t="s">
        <v>6</v>
      </c>
      <c r="B8" s="8">
        <v>0.454</v>
      </c>
    </row>
    <row r="9">
      <c r="A9" s="5" t="s">
        <v>7</v>
      </c>
      <c r="B9" s="8">
        <v>0.09</v>
      </c>
    </row>
    <row r="10">
      <c r="A10" s="5" t="s">
        <v>8</v>
      </c>
      <c r="B10">
        <v>9</v>
      </c>
    </row>
    <row r="11">
      <c r="A11" s="5" t="s">
        <v>9</v>
      </c>
      <c r="B11" s="6">
        <v>0.65</v>
      </c>
    </row>
    <row r="12">
      <c r="A12" s="5" t="s">
        <v>10</v>
      </c>
      <c r="B12">
        <v>18</v>
      </c>
    </row>
    <row r="13">
      <c r="A13" s="4" t="s">
        <v>11</v>
      </c>
    </row>
    <row r="14">
      <c r="A14" s="5" t="s">
        <v>12</v>
      </c>
      <c r="B14" t="str">
        <f>(Model!$B$11*Model!$B$10)</f>
      </c>
    </row>
    <row r="15">
      <c r="A15" s="5" t="s">
        <v>13</v>
      </c>
      <c r="B15" t="str">
        <f>(Model!$B$9*Model!$B$12)</f>
      </c>
    </row>
    <row r="16">
      <c r="A16" s="5" t="s">
        <v>14</v>
      </c>
      <c r="B16" t="str">
        <f>((Model!$B$14+Model!$B$15)+Model!$B$8)</f>
      </c>
    </row>
    <row r="17">
      <c r="A17" s="5" t="s">
        <v>15</v>
      </c>
      <c r="B17" t="str">
        <f>((Model!$B$16*1000)/Model!$B$7)</f>
      </c>
    </row>
    <row r="18">
      <c r="A18" s="5" t="s">
        <v>16</v>
      </c>
      <c r="B18" t="str">
        <f>((Model!$B$17/Model!$B$6)-1)</f>
      </c>
    </row>
    <row r="19">
      <c r="A19" s="4" t="s">
        <v>17</v>
      </c>
    </row>
    <row r="20">
      <c r="A20" s="5" t="s">
        <v>18</v>
      </c>
      <c r="B20" s="6" t="str">
        <f>Model!$B$17</f>
      </c>
    </row>
    <row r="21">
      <c r="A21" s="5" t="s">
        <v>19</v>
      </c>
      <c r="B21" s="9" t="str">
        <f>Model!$B$18</f>
      </c>
    </row>
    <row r="22">
      <c r="A22" s="5" t="s">
        <v>20</v>
      </c>
      <c r="B22" s="10" t="str">
        <f>Model!$B$14</f>
      </c>
    </row>
    <row r="23">
      <c r="A23" s="5" t="s">
        <v>21</v>
      </c>
      <c r="B23" s="10" t="str">
        <f>Model!$B$15</f>
      </c>
    </row>
    <row r="24">
      <c r="A24" s="5" t="s">
        <v>22</v>
      </c>
      <c r="B24" s="10" t="str">
        <f>Model!$B$16</f>
      </c>
    </row>
    <row r="26">
      <c r="A26" s="4" t="s">
        <v>23</v>
      </c>
    </row>
    <row r="27">
      <c r="A27" s="5" t="s">
        <v>24</v>
      </c>
      <c r="B27" t="s">
        <v>25</v>
      </c>
    </row>
    <row r="28">
      <c r="A28" s="5" t="s">
        <v>26</v>
      </c>
      <c r="B28" t="s">
        <v>27</v>
      </c>
    </row>
    <row r="29">
      <c r="A29" s="5" t="s">
        <v>28</v>
      </c>
      <c r="B29" t="s">
        <v>29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30</v>
      </c>
      <c r="B1" s="4" t="s">
        <v>31</v>
      </c>
      <c r="C1" s="4" t="s">
        <v>32</v>
      </c>
    </row>
    <row r="2">
      <c r="A2" t="s">
        <v>33</v>
      </c>
      <c r="B2" t="s">
        <v>34</v>
      </c>
      <c r="C2" t="s">
        <v>35</v>
      </c>
    </row>
    <row r="3">
      <c r="A3" t="s">
        <v>36</v>
      </c>
      <c r="B3" t="s">
        <v>37</v>
      </c>
      <c r="C3" t="s">
        <v>35</v>
      </c>
    </row>
    <row r="4">
      <c r="A4" t="s">
        <v>38</v>
      </c>
      <c r="B4" t="s">
        <v>39</v>
      </c>
      <c r="C4" t="s">
        <v>35</v>
      </c>
    </row>
    <row r="5">
      <c r="A5" t="s">
        <v>40</v>
      </c>
      <c r="B5" t="s">
        <v>41</v>
      </c>
      <c r="C5" t="s">
        <v>35</v>
      </c>
    </row>
    <row r="6">
      <c r="A6" t="s">
        <v>42</v>
      </c>
      <c r="B6" t="s">
        <v>43</v>
      </c>
      <c r="C6" t="s">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