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cf_2030">Model!$B$30</definedName>
    <definedName name="enterprise_value">Model!$B$34</definedName>
    <definedName name="diluted_shares">Model!$B$9</definedName>
    <definedName name="fcf_2026">Model!$B$18</definedName>
    <definedName name="revenue_2028">Model!$B$22</definedName>
    <definedName name="revenue_2025">Model!$B$12</definedName>
    <definedName name="net_cash">Model!$B$16</definedName>
    <definedName name="fcf_2029">Model!$B$27</definedName>
    <definedName name="equity_value">Model!$B$35</definedName>
    <definedName name="fair_value">Model!$B$36</definedName>
    <definedName name="terminal_value">Model!$B$32</definedName>
    <definedName name="debt">Model!$B$8</definedName>
    <definedName name="discount_rate">Model!$B$10</definedName>
    <definedName name="terminal_growth">Model!$B$14</definedName>
    <definedName name="pv_fcf_2026">Model!$B$20</definedName>
    <definedName name="fcf_2027">Model!$B$21</definedName>
    <definedName name="fcf_2028">Model!$B$24</definedName>
    <definedName name="pv_fcf_2029">Model!$B$29</definedName>
    <definedName name="pv_fcf_2030">Model!$B$31</definedName>
    <definedName name="cash_and_securities">Model!$B$6</definedName>
    <definedName name="revenue_2029">Model!$B$25</definedName>
    <definedName name="pv_terminal_value">Model!$B$33</definedName>
    <definedName name="fcf_margin">Model!$B$11:$F$11</definedName>
    <definedName name="revenue_growth">Model!$B$13:$F$13</definedName>
    <definedName name="revenue_2026">Model!$B$17</definedName>
    <definedName name="upside">Model!$B$37</definedName>
    <definedName name="revenue_2027">Model!$B$19</definedName>
    <definedName name="pv_fcf_2027">Model!$B$23</definedName>
    <definedName name="pv_fcf_2028">Model!$B$26</definedName>
    <definedName name="revenue_2030">Model!$B$28</definedName>
    <definedName name="current_price">Model!$B$7</definedName>
  </definedNames>
  <calcPr calcId="122211" fullCalcOnLoad="true"/>
</workbook>
</file>

<file path=xl/sharedStrings.xml><?xml version="1.0" encoding="utf-8"?>
<sst xmlns="http://schemas.openxmlformats.org/spreadsheetml/2006/main" count="81" uniqueCount="81">
  <si>
    <t>Meta Platforms five-year FCF DCF valuation</t>
  </si>
  <si>
    <t>As of 2026-09-28  ·  Currency: USD  ·  https://modeledge.ai/model/fm_79f7b6f91deeff86f6147654e6e12fb1</t>
  </si>
  <si>
    <t>FY2026E</t>
  </si>
  <si>
    <t>FY2027E</t>
  </si>
  <si>
    <t>FY2028E</t>
  </si>
  <si>
    <t>FY2029E</t>
  </si>
  <si>
    <t>FY2030E</t>
  </si>
  <si>
    <t>Inputs</t>
  </si>
  <si>
    <t>Cash and marketable securities</t>
  </si>
  <si>
    <t>Current share price</t>
  </si>
  <si>
    <t>Long-term debt</t>
  </si>
  <si>
    <t>Diluted shares outstanding</t>
  </si>
  <si>
    <t>Discount rate</t>
  </si>
  <si>
    <t>Free cash flow margin</t>
  </si>
  <si>
    <t>FY2025 revenue</t>
  </si>
  <si>
    <t>Revenue growth</t>
  </si>
  <si>
    <t>Terminal growth</t>
  </si>
  <si>
    <t>Calculations</t>
  </si>
  <si>
    <t>net_cash</t>
  </si>
  <si>
    <t>revenue_2026</t>
  </si>
  <si>
    <t>fcf_2026</t>
  </si>
  <si>
    <t>revenue_2027</t>
  </si>
  <si>
    <t>pv_fcf_2026</t>
  </si>
  <si>
    <t>fcf_2027</t>
  </si>
  <si>
    <t>revenue_2028</t>
  </si>
  <si>
    <t>pv_fcf_2027</t>
  </si>
  <si>
    <t>fcf_2028</t>
  </si>
  <si>
    <t>revenue_2029</t>
  </si>
  <si>
    <t>pv_fcf_2028</t>
  </si>
  <si>
    <t>fcf_2029</t>
  </si>
  <si>
    <t>revenue_2030</t>
  </si>
  <si>
    <t>pv_fcf_2029</t>
  </si>
  <si>
    <t>fcf_2030</t>
  </si>
  <si>
    <t>pv_fcf_2030</t>
  </si>
  <si>
    <t>terminal_value</t>
  </si>
  <si>
    <t>pv_terminal_value</t>
  </si>
  <si>
    <t>enterprise_value</t>
  </si>
  <si>
    <t>equity_value</t>
  </si>
  <si>
    <t>fair_value</t>
  </si>
  <si>
    <t>upside</t>
  </si>
  <si>
    <t>Outputs</t>
  </si>
  <si>
    <t>FY2026E revenue</t>
  </si>
  <si>
    <t>FY2026E free cash flow</t>
  </si>
  <si>
    <t>Enterprise value</t>
  </si>
  <si>
    <t>Equity value</t>
  </si>
  <si>
    <t>Fair value per share</t>
  </si>
  <si>
    <t>Upside/downside to current price</t>
  </si>
  <si>
    <t>Scenarios (reference)</t>
  </si>
  <si>
    <t>base</t>
  </si>
  <si>
    <t>discount_rate = 0.085, fcf_margin = [0.055, 0.145, 0.21, 0.25, 0.27], revenue_growth = [0.24, 0.13, 0.1, 0.08, 0.06], terminal_growth = 0.03</t>
  </si>
  <si>
    <t>bear</t>
  </si>
  <si>
    <t>discount_rate = 0.095, fcf_margin = [0, 0.07, 0.13, 0.18, 0.21], revenue_growth = [0.18, 0.08, 0.05, 0.04, 0.03], terminal_growth = 0.025</t>
  </si>
  <si>
    <t>bull</t>
  </si>
  <si>
    <t>discount_rate = 0.08, fcf_margin = [0.09, 0.18, 0.24, 0.28, 0.3], revenue_growth = [0.28, 0.16, 0.12, 0.1, 0.08], terminal_growth = 0.035</t>
  </si>
  <si>
    <t>Claim</t>
  </si>
  <si>
    <t>URL</t>
  </si>
  <si>
    <t>Accessed</t>
  </si>
  <si>
    <t>September 28 Modeledge reference META stock price $715.62, retrieved 2026-09-28T16:46:37.976034-06:00; a post-session reference snapshot, not an asserted official close. Operating assumptions are unchanged except separately documented updates.</t>
  </si>
  <si>
    <t/>
  </si>
  <si>
    <t>2026-09-28</t>
  </si>
  <si>
    <t>September 28 Form 144: Olivan proposes sale of 1,575 existing shares under a November 2025 10b5-1 plan. No issuer financing or new financial guidance. Investigated the 4.79% decline against broader AI/equity weakness; no quantified change supports revising DCF assumptions.</t>
  </si>
  <si>
    <t>https://modeledge.ai/company/META/filing/144/0001921094-26-001053</t>
  </si>
  <si>
    <t>September 24: read all 12 indexed items since the September 9 completed cutoff: the full Connect keynote and 11 ownership filings. Muse expands computer use and commerce integrations, but no incremental revenue, margin, capex or guaranteed contract economics are quantified. Keep the FCF DCF assumptions. Cox/Olivan ownership filings document planned or executed secondary sales under earlier Rule 10b5-1 plans, not primary capital raises; do not count Form 144 notices again as new shares or cash. The keynote does not establish an Innodata contract.</t>
  </si>
  <si>
    <t>https://modeledge.ai/company/META/Transcript/6c3de4d47535ae89543a602d6cf711ca</t>
  </si>
  <si>
    <t>2026-09-24</t>
  </si>
  <si>
    <t>September 24 reference META price $777.59; quote refresh timestamp 2026-09-24T15:15:28.774815-06:00. This changes market-relative outputs; price alone does not change operating assumptions.</t>
  </si>
  <si>
    <t>Supporting primary filing for the September 24 source review described above.</t>
  </si>
  <si>
    <t>https://www.sec.gov/Archives/edgar/data/1326801/000095010326014403/</t>
  </si>
  <si>
    <t>Q2 2026 revenue was $60.801B, operating cash flow was $31.862B, free cash flow was $0.784B, and capital expenditures including finance lease principal payments were $31.08B.</t>
  </si>
  <si>
    <t>https://www.sec.gov/Archives/edgar/data/1326801/000162828026050596/meta-06302026xexhibit991.htm</t>
  </si>
  <si>
    <t>Meta guided Q3 2026 revenue to $61B-$64B, full-year 2026 expenses to $165B-$169B, and full-year 2026 capital expenditures including finance lease principal payments to $130B-$145B.</t>
  </si>
  <si>
    <t>At June 30, 2026, cash and marketable securities were $90.260B and long-term debt was $83.664B.</t>
  </si>
  <si>
    <t>https://www.sec.gov/Archives/edgar/data/1326801/000162828026050705/meta-20260630.htm</t>
  </si>
  <si>
    <t>Q2 2026 diluted weighted-average shares were 2.566B; Class A and Class B shares outstanding were 2.548B as of July 24, 2026.</t>
  </si>
  <si>
    <t>Management attributed stronger ad pricing to demand and ad performance improvements, while higher cost of revenue and R&amp;D reflected infrastructure and AI-related spending.</t>
  </si>
  <si>
    <t>The Q2 2026 earnings call emphasized that AI investments are improving advertising performance and that Meta is investing aggressively in compute infrastructure to meet AI demand.</t>
  </si>
  <si>
    <t>https://s21.q4cdn.com/399680738/files/doc_financials/2026/q2/META-Q2-2026-Earnings-Call-Transcript.pdf</t>
  </si>
  <si>
    <t>Meta introduced Muse on September 8 with free and paid access. The launch supplies no quantified new revenue, adoption or margin guidance; existing FCF DCF assumptions are retained.</t>
  </si>
  <si>
    <t>https://about.fb.com/news/2026/09/introducing-muse-personal-ai-agent/</t>
  </si>
  <si>
    <t>2026-09-09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</si>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</sst>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quot;$&quot;0.00"/>
    <numFmt numFmtId="166" formatCode="0.000"/>
    <numFmt numFmtId="167" formatCode="0.0%"/>
    <numFmt numFmtId="168"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s="2" t="s">
        <v>1</v>
      </c>
    </row>
    <row r="4">
      <c r="B4" s="3" t="s">
        <v>2</v>
      </c>
      <c r="C4" s="3" t="s">
        <v>3</v>
      </c>
      <c r="D4" s="3" t="s">
        <v>4</v>
      </c>
      <c r="E4" s="3" t="s">
        <v>5</v>
      </c>
      <c r="F4" s="3" t="s">
        <v>6</v>
      </c>
    </row>
    <row r="5">
      <c r="A5" s="4" t="s">
        <v>7</v>
      </c>
    </row>
    <row r="6">
      <c r="A6" s="5" t="s">
        <v>8</v>
      </c>
      <c r="B6" s="6">
        <v>90.26</v>
      </c>
    </row>
    <row r="7">
      <c r="A7" s="5" t="s">
        <v>9</v>
      </c>
      <c r="B7" s="7">
        <v>715.62</v>
      </c>
    </row>
    <row r="8">
      <c r="A8" s="5" t="s">
        <v>10</v>
      </c>
      <c r="B8" s="6">
        <v>83.664</v>
      </c>
    </row>
    <row r="9">
      <c r="A9" s="5" t="s">
        <v>11</v>
      </c>
      <c r="B9" s="8">
        <v>2.566</v>
      </c>
    </row>
    <row r="10">
      <c r="A10" s="5" t="s">
        <v>12</v>
      </c>
      <c r="B10" s="9">
        <v>0.085</v>
      </c>
    </row>
    <row r="11">
      <c r="A11" s="5" t="s">
        <v>13</v>
      </c>
      <c r="B11" s="9">
        <v>0.055</v>
      </c>
      <c r="C11" s="9">
        <v>0.145</v>
      </c>
      <c r="D11" s="9">
        <v>0.21</v>
      </c>
      <c r="E11" s="9">
        <v>0.25</v>
      </c>
      <c r="F11" s="9">
        <v>0.27</v>
      </c>
    </row>
    <row r="12">
      <c r="A12" s="5" t="s">
        <v>14</v>
      </c>
      <c r="B12" s="6">
        <v>200.966</v>
      </c>
    </row>
    <row r="13">
      <c r="A13" s="5" t="s">
        <v>15</v>
      </c>
      <c r="B13" s="9">
        <v>0.24</v>
      </c>
      <c r="C13" s="9">
        <v>0.13</v>
      </c>
      <c r="D13" s="9">
        <v>0.1</v>
      </c>
      <c r="E13" s="9">
        <v>0.08</v>
      </c>
      <c r="F13" s="9">
        <v>0.06</v>
      </c>
    </row>
    <row r="14">
      <c r="A14" s="5" t="s">
        <v>16</v>
      </c>
      <c r="B14" s="9">
        <v>0.03</v>
      </c>
    </row>
    <row r="15">
      <c r="A15" s="4" t="s">
        <v>17</v>
      </c>
    </row>
    <row r="16">
      <c r="A16" s="5" t="s">
        <v>18</v>
      </c>
      <c r="B16" t="str">
        <f>(Model!$B$6-Model!$B$8)</f>
      </c>
    </row>
    <row r="17">
      <c r="A17" s="5" t="s">
        <v>19</v>
      </c>
      <c r="B17" t="str">
        <f>(Model!$B$12*(1+Model!$B$13))</f>
      </c>
    </row>
    <row r="18">
      <c r="A18" s="5" t="s">
        <v>20</v>
      </c>
      <c r="B18" t="str">
        <f>(Model!$B$17*Model!$B$11)</f>
      </c>
    </row>
    <row r="19">
      <c r="A19" s="5" t="s">
        <v>21</v>
      </c>
      <c r="B19" t="str">
        <f>(Model!$B$17*(1+Model!$C$13))</f>
      </c>
    </row>
    <row r="20">
      <c r="A20" s="5" t="s">
        <v>22</v>
      </c>
      <c r="B20" t="str">
        <f>(Model!$B$18/(1+Model!$B$10))</f>
      </c>
    </row>
    <row r="21">
      <c r="A21" s="5" t="s">
        <v>23</v>
      </c>
      <c r="B21" t="str">
        <f>(Model!$B$19*Model!$C$11)</f>
      </c>
    </row>
    <row r="22">
      <c r="A22" s="5" t="s">
        <v>24</v>
      </c>
      <c r="B22" t="str">
        <f>(Model!$B$19*(1+Model!$D$13))</f>
      </c>
    </row>
    <row r="23">
      <c r="A23" s="5" t="s">
        <v>25</v>
      </c>
      <c r="B23" t="str">
        <f>(Model!$B$21/((1+Model!$B$10)^2))</f>
      </c>
    </row>
    <row r="24">
      <c r="A24" s="5" t="s">
        <v>26</v>
      </c>
      <c r="B24" t="str">
        <f>(Model!$B$22*Model!$D$11)</f>
      </c>
    </row>
    <row r="25">
      <c r="A25" s="5" t="s">
        <v>27</v>
      </c>
      <c r="B25" t="str">
        <f>(Model!$B$22*(1+Model!$E$13))</f>
      </c>
    </row>
    <row r="26">
      <c r="A26" s="5" t="s">
        <v>28</v>
      </c>
      <c r="B26" t="str">
        <f>(Model!$B$24/((1+Model!$B$10)^3))</f>
      </c>
    </row>
    <row r="27">
      <c r="A27" s="5" t="s">
        <v>29</v>
      </c>
      <c r="B27" t="str">
        <f>(Model!$B$25*Model!$E$11)</f>
      </c>
    </row>
    <row r="28">
      <c r="A28" s="5" t="s">
        <v>30</v>
      </c>
      <c r="B28" t="str">
        <f>(Model!$B$25*(1+Model!$F$13))</f>
      </c>
    </row>
    <row r="29">
      <c r="A29" s="5" t="s">
        <v>31</v>
      </c>
      <c r="B29" t="str">
        <f>(Model!$B$27/((1+Model!$B$10)^4))</f>
      </c>
    </row>
    <row r="30">
      <c r="A30" s="5" t="s">
        <v>32</v>
      </c>
      <c r="B30" t="str">
        <f>(Model!$B$28*Model!$F$11)</f>
      </c>
    </row>
    <row r="31">
      <c r="A31" s="5" t="s">
        <v>33</v>
      </c>
      <c r="B31" t="str">
        <f>(Model!$B$30/((1+Model!$B$10)^5))</f>
      </c>
    </row>
    <row r="32">
      <c r="A32" s="5" t="s">
        <v>34</v>
      </c>
      <c r="B32" t="str">
        <f>((Model!$B$30*(1+Model!$B$14))/(Model!$B$10-Model!$B$14))</f>
      </c>
    </row>
    <row r="33">
      <c r="A33" s="5" t="s">
        <v>35</v>
      </c>
      <c r="B33" t="str">
        <f>(Model!$B$32/((1+Model!$B$10)^5))</f>
      </c>
    </row>
    <row r="34">
      <c r="A34" s="5" t="s">
        <v>36</v>
      </c>
      <c r="B34" t="str">
        <f>(((((Model!$B$20+Model!$B$23)+Model!$B$26)+Model!$B$29)+Model!$B$31)+Model!$B$33)</f>
      </c>
    </row>
    <row r="35">
      <c r="A35" s="5" t="s">
        <v>37</v>
      </c>
      <c r="B35" t="str">
        <f>(Model!$B$34+Model!$B$16)</f>
      </c>
    </row>
    <row r="36">
      <c r="A36" s="5" t="s">
        <v>38</v>
      </c>
      <c r="B36" t="str">
        <f>(Model!$B$35/Model!$B$9)</f>
      </c>
    </row>
    <row r="37">
      <c r="A37" s="5" t="s">
        <v>39</v>
      </c>
      <c r="B37" t="str">
        <f>((Model!$B$36/Model!$B$7)-1)</f>
      </c>
    </row>
    <row r="38">
      <c r="A38" s="4" t="s">
        <v>40</v>
      </c>
    </row>
    <row r="39">
      <c r="A39" s="5" t="s">
        <v>41</v>
      </c>
      <c r="B39" s="6" t="str">
        <f>Model!$B$17</f>
      </c>
    </row>
    <row r="40">
      <c r="A40" s="5" t="s">
        <v>42</v>
      </c>
      <c r="B40" s="6" t="str">
        <f>Model!$B$18</f>
      </c>
    </row>
    <row r="41">
      <c r="A41" s="5" t="s">
        <v>43</v>
      </c>
      <c r="B41" s="10" t="str">
        <f>Model!$B$34</f>
      </c>
    </row>
    <row r="42">
      <c r="A42" s="5" t="s">
        <v>44</v>
      </c>
      <c r="B42" s="10" t="str">
        <f>Model!$B$35</f>
      </c>
    </row>
    <row r="43">
      <c r="A43" s="5" t="s">
        <v>45</v>
      </c>
      <c r="B43" s="7" t="str">
        <f>Model!$B$36</f>
      </c>
    </row>
    <row r="44">
      <c r="A44" s="5" t="s">
        <v>46</v>
      </c>
      <c r="B44" s="9" t="str">
        <f>Model!$B$37</f>
      </c>
    </row>
    <row r="46">
      <c r="A46" s="4" t="s">
        <v>47</v>
      </c>
    </row>
    <row r="47">
      <c r="A47" s="5" t="s">
        <v>48</v>
      </c>
      <c r="B47" t="s">
        <v>49</v>
      </c>
    </row>
    <row r="48">
      <c r="A48" s="5" t="s">
        <v>50</v>
      </c>
      <c r="B48" t="s">
        <v>51</v>
      </c>
    </row>
    <row r="49">
      <c r="A49" s="5" t="s">
        <v>52</v>
      </c>
      <c r="B49" t="s">
        <v>53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54</v>
      </c>
      <c r="B1" s="4" t="s">
        <v>55</v>
      </c>
      <c r="C1" s="4" t="s">
        <v>56</v>
      </c>
    </row>
    <row r="2">
      <c r="A2" t="s">
        <v>57</v>
      </c>
      <c r="B2" t="s">
        <v>58</v>
      </c>
      <c r="C2" t="s">
        <v>59</v>
      </c>
    </row>
    <row r="3">
      <c r="A3" t="s">
        <v>60</v>
      </c>
      <c r="B3" t="s">
        <v>61</v>
      </c>
      <c r="C3" t="s">
        <v>59</v>
      </c>
    </row>
    <row r="4">
      <c r="A4" t="s">
        <v>62</v>
      </c>
      <c r="B4" t="s">
        <v>63</v>
      </c>
      <c r="C4" t="s">
        <v>64</v>
      </c>
    </row>
    <row r="5">
      <c r="A5" t="s">
        <v>65</v>
      </c>
      <c r="B5" t="s">
        <v>58</v>
      </c>
      <c r="C5" t="s">
        <v>64</v>
      </c>
    </row>
    <row r="6">
      <c r="A6" t="s">
        <v>66</v>
      </c>
      <c r="B6" t="s">
        <v>67</v>
      </c>
      <c r="C6" t="s">
        <v>64</v>
      </c>
    </row>
    <row r="7">
      <c r="A7" t="s">
        <v>68</v>
      </c>
      <c r="B7" t="s">
        <v>69</v>
      </c>
      <c r="C7" t="s">
        <v>58</v>
      </c>
    </row>
    <row r="8">
      <c r="A8" t="s">
        <v>70</v>
      </c>
      <c r="B8" t="s">
        <v>69</v>
      </c>
      <c r="C8" t="s">
        <v>58</v>
      </c>
    </row>
    <row r="9">
      <c r="A9" t="s">
        <v>71</v>
      </c>
      <c r="B9" t="s">
        <v>72</v>
      </c>
      <c r="C9" t="s">
        <v>58</v>
      </c>
    </row>
    <row r="10">
      <c r="A10" t="s">
        <v>73</v>
      </c>
      <c r="B10" t="s">
        <v>72</v>
      </c>
      <c r="C10" t="s">
        <v>58</v>
      </c>
    </row>
    <row r="11">
      <c r="A11" t="s">
        <v>74</v>
      </c>
      <c r="B11" t="s">
        <v>72</v>
      </c>
      <c r="C11" t="s">
        <v>58</v>
      </c>
    </row>
    <row r="12">
      <c r="A12" t="s">
        <v>75</v>
      </c>
      <c r="B12" t="s">
        <v>76</v>
      </c>
      <c r="C12" t="s">
        <v>58</v>
      </c>
    </row>
    <row r="13">
      <c r="A13" t="s">
        <v>77</v>
      </c>
      <c r="B13" t="s">
        <v>78</v>
      </c>
      <c r="C13" t="s">
        <v>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