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ntrinsic_value">Model!$B$15</definedName>
    <definedName name="current_price">Model!$B$5</definedName>
    <definedName name="diluted_shares">Model!$B$6</definedName>
    <definedName name="net_cash_after_financing">Model!$B$7</definedName>
    <definedName name="owner_earnings_multiple">Model!$B$9</definedName>
    <definedName name="recognized_revenue_basis">Model!$B$10</definedName>
    <definedName name="normalized_owner_earnings">Model!$B$12</definedName>
    <definedName name="margin_of_safety">Model!$B$16</definedName>
    <definedName name="normalized_owner_earnings_margin">Model!$B$8</definedName>
    <definedName name="capitalized_owner_earnings">Model!$B$13</definedName>
    <definedName name="implied_equity_value">Model!$B$14</definedName>
  </definedNames>
  <calcPr calcId="122211" fullCalcOnLoad="true"/>
</workbook>
</file>

<file path=xl/sharedStrings.xml><?xml version="1.0" encoding="utf-8"?>
<sst xmlns="http://schemas.openxmlformats.org/spreadsheetml/2006/main" count="47" uniqueCount="47">
  <si>
    <t>Boost Run normalized owner-earnings valuation</t>
  </si>
  <si>
    <t>As of 2026-08-18  ·  Currency: USD  ·  https://modeledge.ai/model/fm_8277de3e1643acb891880c8ad0d9f6fc</t>
  </si>
  <si>
    <t>Inputs</t>
  </si>
  <si>
    <t>Current share price</t>
  </si>
  <si>
    <t>Fully diluted shares</t>
  </si>
  <si>
    <t>Net cash after financing obligations</t>
  </si>
  <si>
    <t>Normalized owner-earnings margin</t>
  </si>
  <si>
    <t>Owner-earnings capitalization multiple</t>
  </si>
  <si>
    <t>Recognized revenue basis</t>
  </si>
  <si>
    <t>Calculations</t>
  </si>
  <si>
    <t>normalized_owner_earnings</t>
  </si>
  <si>
    <t>capitalized_owner_earnings</t>
  </si>
  <si>
    <t>implied_equity_value</t>
  </si>
  <si>
    <t>intrinsic_value</t>
  </si>
  <si>
    <t>margin_of_safety</t>
  </si>
  <si>
    <t>Outputs</t>
  </si>
  <si>
    <t>Normalized owner earnings</t>
  </si>
  <si>
    <t>Capitalized owner earnings</t>
  </si>
  <si>
    <t>Implied equity value</t>
  </si>
  <si>
    <t>Estimated value per share</t>
  </si>
  <si>
    <t>Upside or downside</t>
  </si>
  <si>
    <t>Scenarios (reference)</t>
  </si>
  <si>
    <t>base</t>
  </si>
  <si>
    <t>diluted_shares = 0.095509, net_cash_after_financing = 0.08, normalized_owner_earnings_margin = 0.12, owner_earnings_multiple = 20, recognized_revenue_basis = 0.17</t>
  </si>
  <si>
    <t>bear</t>
  </si>
  <si>
    <t>diluted_shares = 0.1, net_cash_after_financing = 0, normalized_owner_earnings_margin = 0.03, owner_earnings_multiple = 12.5, recognized_revenue_basis = 0.08</t>
  </si>
  <si>
    <t>bull</t>
  </si>
  <si>
    <t>diluted_shares = 0.095509, net_cash_after_financing = 0.15, normalized_owner_earnings_margin = 0.18, owner_earnings_multiple = 25, recognized_revenue_basis = 0.4</t>
  </si>
  <si>
    <t>Claim</t>
  </si>
  <si>
    <t>URL</t>
  </si>
  <si>
    <t>Accessed</t>
  </si>
  <si>
    <t>Boost Run Q1 2026 actual revenue expenses debt leases and cash flows</t>
  </si>
  <si>
    <t>https://www.sec.gov/Archives/edgar/data/2090646/000149315226026667/form10-q.htm</t>
  </si>
  <si>
    <t/>
  </si>
  <si>
    <t>Boost Run Q2 2026 revenue contracted value ARR target cash and infrastructure commitments</t>
  </si>
  <si>
    <t>https://www.sec.gov/Archives/edgar/data/2090646/000149315226038014/ex99-1.htm</t>
  </si>
  <si>
    <t>Boost Run Q2 2026 balance sheet lease commitments diluted shares and cash flows</t>
  </si>
  <si>
    <t>https://www.sec.gov/Archives/edgar/data/2090646/000149315226039031/form10-q.htm</t>
  </si>
  <si>
    <t>July 2026 warrant redemption and cash proceeds from public-warrant exercises</t>
  </si>
  <si>
    <t>https://www.sec.gov/Archives/edgar/data/2090646/000149315226034694/form8-k.htm</t>
  </si>
  <si>
    <t>Boost Run June 2026 ARR capex and claimed free cash flow margin</t>
  </si>
  <si>
    <t>https://boostrun.com/assets/investor-materials/BoostRun_Investor_Update_060226.pdf</t>
  </si>
  <si>
    <t>Published DCF and price-to-book valuation cross-check</t>
  </si>
  <si>
    <t>https://simplywall.st/stocks/us/software/nasdaq-brun/boost-run/news/a-look-at-boost-run-brun-valuation-after-us4717-million-gpu/amp</t>
  </si>
  <si>
    <t>Original transaction valuation and capital structure</t>
  </si>
  <si>
    <t>https://www.prnewswire.com/news-releases/boost-run-a-rapidly-growing-provider-of-neocloud-ai-infrastructure-and-high-performance-compute-hpc-to-go-public-via-business-combination-with-willow-lane-acquisition-corp-302557776.html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</si>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</sst>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00"/>
    <numFmt numFmtId="166" formatCode="#,##0.00"/>
    <numFmt numFmtId="167" formatCode="0.0%"/>
    <numFmt numFmtId="168" formatCode="#,##0.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20.13</v>
      </c>
    </row>
    <row r="6">
      <c r="A6" s="4" t="s">
        <v>4</v>
      </c>
      <c r="B6" s="6">
        <v>0.095509</v>
      </c>
    </row>
    <row r="7">
      <c r="A7" s="4" t="s">
        <v>5</v>
      </c>
      <c r="B7" s="7">
        <v>0.08</v>
      </c>
    </row>
    <row r="8">
      <c r="A8" s="4" t="s">
        <v>6</v>
      </c>
      <c r="B8" s="8">
        <v>0.12</v>
      </c>
    </row>
    <row r="9">
      <c r="A9" s="4" t="s">
        <v>7</v>
      </c>
      <c r="B9">
        <v>20</v>
      </c>
    </row>
    <row r="10">
      <c r="A10" s="4" t="s">
        <v>8</v>
      </c>
      <c r="B10" s="6">
        <v>0.17</v>
      </c>
    </row>
    <row r="11">
      <c r="A11" s="3" t="s">
        <v>9</v>
      </c>
    </row>
    <row r="12">
      <c r="A12" s="4" t="s">
        <v>10</v>
      </c>
      <c r="B12" t="str">
        <f>(Model!$B$10*Model!$B$8)</f>
      </c>
    </row>
    <row r="13">
      <c r="A13" s="4" t="s">
        <v>11</v>
      </c>
      <c r="B13" t="str">
        <f>(Model!$B$12*Model!$B$9)</f>
      </c>
    </row>
    <row r="14">
      <c r="A14" s="4" t="s">
        <v>12</v>
      </c>
      <c r="B14" t="str">
        <f>MAX((Model!$B$13+Model!$B$7),0)</f>
      </c>
    </row>
    <row r="15">
      <c r="A15" s="4" t="s">
        <v>13</v>
      </c>
      <c r="B15" t="str">
        <f>(Model!$B$14/Model!$B$6)</f>
      </c>
    </row>
    <row r="16">
      <c r="A16" s="4" t="s">
        <v>14</v>
      </c>
      <c r="B16" t="str">
        <f>((Model!$B$15/Model!$B$5)-1)</f>
      </c>
    </row>
    <row r="17">
      <c r="A17" s="3" t="s">
        <v>15</v>
      </c>
    </row>
    <row r="18">
      <c r="A18" s="4" t="s">
        <v>16</v>
      </c>
      <c r="B18" s="9" t="str">
        <f>Model!$B$12</f>
      </c>
    </row>
    <row r="19">
      <c r="A19" s="4" t="s">
        <v>17</v>
      </c>
      <c r="B19" s="7" t="str">
        <f>Model!$B$13</f>
      </c>
    </row>
    <row r="20">
      <c r="A20" s="4" t="s">
        <v>18</v>
      </c>
      <c r="B20" s="7" t="str">
        <f>Model!$B$14</f>
      </c>
    </row>
    <row r="21">
      <c r="A21" s="4" t="s">
        <v>19</v>
      </c>
      <c r="B21" s="5" t="str">
        <f>Model!$B$15</f>
      </c>
    </row>
    <row r="22">
      <c r="A22" s="4" t="s">
        <v>3</v>
      </c>
      <c r="B22" s="5" t="str">
        <f>Model!$B$5</f>
      </c>
    </row>
    <row r="23">
      <c r="A23" s="4" t="s">
        <v>20</v>
      </c>
      <c r="B23" s="8" t="str">
        <f>Model!$B$16</f>
      </c>
    </row>
    <row r="25">
      <c r="A25" s="3" t="s">
        <v>21</v>
      </c>
    </row>
    <row r="26">
      <c r="A26" s="4" t="s">
        <v>22</v>
      </c>
      <c r="B26" t="s">
        <v>23</v>
      </c>
    </row>
    <row r="27">
      <c r="A27" s="4" t="s">
        <v>24</v>
      </c>
      <c r="B27" t="s">
        <v>25</v>
      </c>
    </row>
    <row r="28">
      <c r="A28" s="4" t="s">
        <v>26</v>
      </c>
      <c r="B28"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28</v>
      </c>
      <c r="B1" s="3" t="s">
        <v>29</v>
      </c>
      <c r="C1" s="3" t="s">
        <v>30</v>
      </c>
    </row>
    <row r="2">
      <c r="A2" t="s">
        <v>31</v>
      </c>
      <c r="B2" t="s">
        <v>32</v>
      </c>
      <c r="C2" t="s">
        <v>33</v>
      </c>
    </row>
    <row r="3">
      <c r="A3" t="s">
        <v>34</v>
      </c>
      <c r="B3" t="s">
        <v>35</v>
      </c>
      <c r="C3" t="s">
        <v>33</v>
      </c>
    </row>
    <row r="4">
      <c r="A4" t="s">
        <v>36</v>
      </c>
      <c r="B4" t="s">
        <v>37</v>
      </c>
      <c r="C4" t="s">
        <v>33</v>
      </c>
    </row>
    <row r="5">
      <c r="A5" t="s">
        <v>38</v>
      </c>
      <c r="B5" t="s">
        <v>39</v>
      </c>
      <c r="C5" t="s">
        <v>33</v>
      </c>
    </row>
    <row r="6">
      <c r="A6" t="s">
        <v>40</v>
      </c>
      <c r="B6" t="s">
        <v>41</v>
      </c>
      <c r="C6" t="s">
        <v>33</v>
      </c>
    </row>
    <row r="7">
      <c r="A7" t="s">
        <v>42</v>
      </c>
      <c r="B7" t="s">
        <v>43</v>
      </c>
      <c r="C7" t="s">
        <v>33</v>
      </c>
    </row>
    <row r="8">
      <c r="A8" t="s">
        <v>44</v>
      </c>
      <c r="B8" t="s">
        <v>45</v>
      </c>
      <c r="C8"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