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market_forward_pe">Model!$B$18</definedName>
    <definedName name="implied_equity_value">Model!$B$19</definedName>
    <definedName name="current_price">Model!$B$6</definedName>
    <definedName name="diluted_shares">Model!$B$7</definedName>
    <definedName name="net_debt">Model!$B$10</definedName>
    <definedName name="target_forward_pe">Model!$B$11</definedName>
    <definedName name="fy2027_revenue_guide_b">Model!$B$14</definedName>
    <definedName name="enterprise_value_at_fair">Model!$B$21</definedName>
    <definedName name="implied_ev_ebitda">Model!$B$22</definedName>
    <definedName name="upside">Model!$B$20</definedName>
    <definedName name="fy2026_ebitda">Model!$B$8</definedName>
    <definedName name="fy2027_non_gaap_eps">Model!$B$9</definedName>
    <definedName name="fy2026_revenue_b">Model!$B$13</definedName>
    <definedName name="rpo_b">Model!$B$15</definedName>
    <definedName name="fair_value">Model!$B$17</definedName>
  </definedNames>
  <calcPr calcId="122211" fullCalcOnLoad="true"/>
</workbook>
</file>

<file path=xl/sharedStrings.xml><?xml version="1.0" encoding="utf-8"?>
<sst xmlns="http://schemas.openxmlformats.org/spreadsheetml/2006/main" count="48" uniqueCount="48">
  <si>
    <t>Oracle FY2027 forward P/E valuation (cloud + RPO)</t>
  </si>
  <si>
    <t>As of 2026-09-10  ·  Currency: USD  ·  https://modeledge.ai/model/fm_8651ccc649d510bfe836cf8ee0c723b3</t>
  </si>
  <si>
    <t>FY2026A</t>
  </si>
  <si>
    <t>FY2027E</t>
  </si>
  <si>
    <t>Inputs</t>
  </si>
  <si>
    <t>Current share price</t>
  </si>
  <si>
    <t>Diluted shares</t>
  </si>
  <si>
    <t>FY2026 EBITDA</t>
  </si>
  <si>
    <t>FY2027 non-GAAP EPS</t>
  </si>
  <si>
    <t>Approximate net debt</t>
  </si>
  <si>
    <t>Target FY2027 forward P/E</t>
  </si>
  <si>
    <t>Constants</t>
  </si>
  <si>
    <t>fy2026_revenue_b</t>
  </si>
  <si>
    <t>fy2027_revenue_guide_b</t>
  </si>
  <si>
    <t>rpo_b</t>
  </si>
  <si>
    <t>Calculations</t>
  </si>
  <si>
    <t>fair_value</t>
  </si>
  <si>
    <t>market_forward_pe</t>
  </si>
  <si>
    <t>implied_equity_value</t>
  </si>
  <si>
    <t>upside</t>
  </si>
  <si>
    <t>enterprise_value_at_fair</t>
  </si>
  <si>
    <t>implied_ev_ebitda</t>
  </si>
  <si>
    <t>Outputs</t>
  </si>
  <si>
    <t>Fair value per share</t>
  </si>
  <si>
    <t>Implied equity value</t>
  </si>
  <si>
    <t>Implied EV/EBITDA at fair value</t>
  </si>
  <si>
    <t>Market forward P/E on FY2027 EPS</t>
  </si>
  <si>
    <t>Upside or downside</t>
  </si>
  <si>
    <t>Scenarios (reference)</t>
  </si>
  <si>
    <t>base</t>
  </si>
  <si>
    <t>diluted_shares = 3, fy2027_non_gaap_eps = 8.1, target_forward_pe = 20</t>
  </si>
  <si>
    <t>bear</t>
  </si>
  <si>
    <t>diluted_shares = 3.15, fy2027_non_gaap_eps = 7, target_forward_pe = 14</t>
  </si>
  <si>
    <t>bull</t>
  </si>
  <si>
    <t>diluted_shares = 2.95, fy2027_non_gaap_eps = 9.1, target_forward_pe = 26</t>
  </si>
  <si>
    <t>Claim</t>
  </si>
  <si>
    <t>URL</t>
  </si>
  <si>
    <t>Accessed</t>
  </si>
  <si>
    <t>Q1 FY2027 results — cloud IaaS +121%, RPO $664B, FY2027 non-GAAP EPS guide raised to $8.10, revenue at least $90B, $20B ATM completed, Q1 diluted WASO 3.000B</t>
  </si>
  <si>
    <t>https://www.sec.gov/Archives/edgar/data/1341439/000119312526387905/orcl-ex99_1.htm</t>
  </si>
  <si>
    <t/>
  </si>
  <si>
    <t>Modeledge ORCL Q1 FY2027 8-K / EX-99.1</t>
  </si>
  <si>
    <t>https://modeledge.ai/company/ORCL/filing/8-K/0001193125-26-387905</t>
  </si>
  <si>
    <t>Prior FY2026 year-end results and original FY2027 $8.05 EPS / $90B revenue framing</t>
  </si>
  <si>
    <t>https://investor.oracle.com/investor-news/news-details/2026/Oracle-Announces-Record-Q4-and-FY-2026-Results-Driven-by-Cloud-Infrastructure--Cloud-Applications/default.aspx</t>
  </si>
  <si>
    <t>Yahoo Finance ORCL key statistics (forward P/E, shares, EV context)</t>
  </si>
  <si>
    <t>https://finance.yahoo.com/quote/ORCL/key-statistics/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</si>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</sst>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0"/>
    <numFmt numFmtId="165" formatCode="0.00"/>
    <numFmt numFmtId="166" formatCode="0.0"/>
    <numFmt numFmtId="167" formatCode="#,##0.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3" min="2" width="13"/>
  </cols>
  <sheetData>
    <row r="1">
      <c r="A1" s="1" t="s">
        <v>0</v>
      </c>
    </row>
    <row r="2">
      <c r="A2" s="2" t="s">
        <v>1</v>
      </c>
    </row>
    <row r="4">
      <c r="B4" s="3" t="s">
        <v>2</v>
      </c>
      <c r="C4" s="3" t="s">
        <v>3</v>
      </c>
    </row>
    <row r="5">
      <c r="A5" s="4" t="s">
        <v>4</v>
      </c>
    </row>
    <row r="6">
      <c r="A6" s="5" t="s">
        <v>5</v>
      </c>
      <c r="B6" s="6">
        <v>153.17</v>
      </c>
    </row>
    <row r="7">
      <c r="A7" s="5" t="s">
        <v>6</v>
      </c>
      <c r="B7" s="7">
        <v>3</v>
      </c>
    </row>
    <row r="8">
      <c r="A8" s="5" t="s">
        <v>7</v>
      </c>
      <c r="B8" s="8">
        <v>29.9</v>
      </c>
    </row>
    <row r="9">
      <c r="A9" s="5" t="s">
        <v>8</v>
      </c>
      <c r="B9" s="6">
        <v>8.1</v>
      </c>
    </row>
    <row r="10">
      <c r="A10" s="5" t="s">
        <v>9</v>
      </c>
      <c r="B10" s="8">
        <v>88.3</v>
      </c>
    </row>
    <row r="11">
      <c r="A11" s="5" t="s">
        <v>10</v>
      </c>
      <c r="B11" s="8">
        <v>20</v>
      </c>
    </row>
    <row r="12">
      <c r="A12" s="4" t="s">
        <v>11</v>
      </c>
    </row>
    <row r="13">
      <c r="A13" s="5" t="s">
        <v>12</v>
      </c>
      <c r="B13">
        <v>67.4</v>
      </c>
    </row>
    <row r="14">
      <c r="A14" s="5" t="s">
        <v>13</v>
      </c>
      <c r="B14">
        <v>90</v>
      </c>
    </row>
    <row r="15">
      <c r="A15" s="5" t="s">
        <v>14</v>
      </c>
      <c r="B15">
        <v>664</v>
      </c>
    </row>
    <row r="16">
      <c r="A16" s="4" t="s">
        <v>15</v>
      </c>
    </row>
    <row r="17">
      <c r="A17" s="5" t="s">
        <v>16</v>
      </c>
      <c r="B17" t="str">
        <f>(Model!$B$9*Model!$B$11)</f>
      </c>
    </row>
    <row r="18">
      <c r="A18" s="5" t="s">
        <v>17</v>
      </c>
      <c r="B18" t="str">
        <f>(Model!$B$6/Model!$B$9)</f>
      </c>
    </row>
    <row r="19">
      <c r="A19" s="5" t="s">
        <v>18</v>
      </c>
      <c r="B19" t="str">
        <f>(Model!$B$17*Model!$B$7)</f>
      </c>
    </row>
    <row r="20">
      <c r="A20" s="5" t="s">
        <v>19</v>
      </c>
      <c r="B20" t="str">
        <f>((Model!$B$17/Model!$B$6)-1)</f>
      </c>
    </row>
    <row r="21">
      <c r="A21" s="5" t="s">
        <v>20</v>
      </c>
      <c r="B21" t="str">
        <f>(Model!$B$19+Model!$B$10)</f>
      </c>
    </row>
    <row r="22">
      <c r="A22" s="5" t="s">
        <v>21</v>
      </c>
      <c r="B22" t="str">
        <f>(Model!$B$21/Model!$B$8)</f>
      </c>
    </row>
    <row r="23">
      <c r="A23" s="4" t="s">
        <v>22</v>
      </c>
    </row>
    <row r="24">
      <c r="A24" s="5" t="s">
        <v>23</v>
      </c>
      <c r="B24" s="6" t="str">
        <f>Model!$B$17</f>
      </c>
    </row>
    <row r="25">
      <c r="A25" s="5" t="s">
        <v>8</v>
      </c>
      <c r="B25" s="6" t="str">
        <f>Model!$B$9</f>
      </c>
    </row>
    <row r="26">
      <c r="A26" s="5" t="s">
        <v>24</v>
      </c>
      <c r="B26" s="9" t="str">
        <f>Model!$B$19</f>
      </c>
    </row>
    <row r="27">
      <c r="A27" s="5" t="s">
        <v>7</v>
      </c>
      <c r="B27" s="8" t="str">
        <f>Model!$B$8</f>
      </c>
    </row>
    <row r="28">
      <c r="A28" s="5" t="s">
        <v>25</v>
      </c>
      <c r="B28" s="8" t="str">
        <f>Model!$B$22</f>
      </c>
    </row>
    <row r="29">
      <c r="A29" s="5" t="s">
        <v>26</v>
      </c>
      <c r="B29" s="8" t="str">
        <f>Model!$B$18</f>
      </c>
    </row>
    <row r="30">
      <c r="A30" s="5" t="s">
        <v>5</v>
      </c>
      <c r="B30" s="6" t="str">
        <f>Model!$B$6</f>
      </c>
    </row>
    <row r="31">
      <c r="A31" s="5" t="s">
        <v>27</v>
      </c>
      <c r="B31" s="10" t="str">
        <f>Model!$B$20</f>
      </c>
    </row>
    <row r="33">
      <c r="A33" s="4" t="s">
        <v>28</v>
      </c>
    </row>
    <row r="34">
      <c r="A34" s="5" t="s">
        <v>29</v>
      </c>
      <c r="B34" t="s">
        <v>30</v>
      </c>
    </row>
    <row r="35">
      <c r="A35" s="5" t="s">
        <v>31</v>
      </c>
      <c r="B35" t="s">
        <v>32</v>
      </c>
    </row>
    <row r="36">
      <c r="A36" s="5" t="s">
        <v>33</v>
      </c>
      <c r="B36" t="s">
        <v>34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35</v>
      </c>
      <c r="B1" s="4" t="s">
        <v>36</v>
      </c>
      <c r="C1" s="4" t="s">
        <v>37</v>
      </c>
    </row>
    <row r="2">
      <c r="A2" t="s">
        <v>38</v>
      </c>
      <c r="B2" t="s">
        <v>39</v>
      </c>
      <c r="C2" t="s">
        <v>40</v>
      </c>
    </row>
    <row r="3">
      <c r="A3" t="s">
        <v>41</v>
      </c>
      <c r="B3" t="s">
        <v>42</v>
      </c>
      <c r="C3" t="s">
        <v>40</v>
      </c>
    </row>
    <row r="4">
      <c r="A4" t="s">
        <v>43</v>
      </c>
      <c r="B4" t="s">
        <v>44</v>
      </c>
      <c r="C4" t="s">
        <v>40</v>
      </c>
    </row>
    <row r="5">
      <c r="A5" t="s">
        <v>45</v>
      </c>
      <c r="B5" t="s">
        <v>46</v>
      </c>
      <c r="C5"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