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ormalized_gross_margin">Model!$B$9</definedName>
    <definedName name="normalized_eps">Model!$B$20</definedName>
    <definedName name="fair_value">Model!$B$21</definedName>
    <definedName name="current_price">Model!$B$6</definedName>
    <definedName name="target_pe">Model!$B$13</definedName>
    <definedName name="normalized_gross_profit_b">Model!$B$16</definedName>
    <definedName name="upside">Model!$B$22</definedName>
    <definedName name="normalized_revenue_b">Model!$B$11</definedName>
    <definedName name="equity_value_b">Model!$B$19</definedName>
    <definedName name="normalized_opex_b">Model!$B$10</definedName>
    <definedName name="normalized_tax_rate">Model!$B$12</definedName>
    <definedName name="net_cash_per_share">Model!$B$15</definedName>
    <definedName name="normalized_operating_income_b">Model!$B$17</definedName>
    <definedName name="normalized_net_income_b">Model!$B$18</definedName>
    <definedName name="diluted_shares_b">Model!$B$7</definedName>
    <definedName name="net_cash_b">Model!$B$8</definedName>
  </definedNames>
  <calcPr calcId="122211" fullCalcOnLoad="true"/>
</workbook>
</file>

<file path=xl/sharedStrings.xml><?xml version="1.0" encoding="utf-8"?>
<sst xmlns="http://schemas.openxmlformats.org/spreadsheetml/2006/main" count="50" uniqueCount="50">
  <si>
    <t>Micron Technology cycle-adjusted earnings valuation</t>
  </si>
  <si>
    <t xml:space="preserve">Cycle-adjusted P/E valuation for Micron Technology aligned to the portfolio maintenance instructions. The model values normalized annual earnings rather than the unusually strong FY2026 run rate. Revenue, gross margin, operating expense, tax, and dilution are explicit so the AI/HBM structural-margin thesis can be tested directly. The base normalized gross margin is deliberately below fiscal Q3 actual and fiscal Q4 guidance. Net cash is shown as a balance-sheet diagnostic but is not added again to fair value because P/E is an equity-value multiple.
</t>
  </si>
  <si>
    <t>As of 2026-08-05  ·  Currency: USD  ·  https://modeledge.ai/model/fm_8b2849e4af310522b2965dadbbdde4a9</t>
  </si>
  <si>
    <t>Inputs</t>
  </si>
  <si>
    <t>Current share price</t>
  </si>
  <si>
    <t>Diluted shares</t>
  </si>
  <si>
    <t>Net cash</t>
  </si>
  <si>
    <t>Normalized gross margin</t>
  </si>
  <si>
    <t>Normalized operating expenses</t>
  </si>
  <si>
    <t>Normalized annual revenue</t>
  </si>
  <si>
    <t>Normalized tax rate</t>
  </si>
  <si>
    <t>Target normalized P/E</t>
  </si>
  <si>
    <t>Calculations</t>
  </si>
  <si>
    <t>net_cash_per_share</t>
  </si>
  <si>
    <t>normalized_gross_profit_b</t>
  </si>
  <si>
    <t>normalized_operating_income_b</t>
  </si>
  <si>
    <t>normalized_net_income_b</t>
  </si>
  <si>
    <t>equity_value_b</t>
  </si>
  <si>
    <t>normalized_eps</t>
  </si>
  <si>
    <t>fair_value</t>
  </si>
  <si>
    <t>upside</t>
  </si>
  <si>
    <t>Outputs</t>
  </si>
  <si>
    <t>Fair value</t>
  </si>
  <si>
    <t>Upside/downside</t>
  </si>
  <si>
    <t>Normalized EPS</t>
  </si>
  <si>
    <t>Normalized net income</t>
  </si>
  <si>
    <t>Implied equity value</t>
  </si>
  <si>
    <t>Net cash per share</t>
  </si>
  <si>
    <t>Fair value vs normalized P/E and gross margin (static)</t>
  </si>
  <si>
    <t>Scenarios (reference)</t>
  </si>
  <si>
    <t>base</t>
  </si>
  <si>
    <t/>
  </si>
  <si>
    <t>bear</t>
  </si>
  <si>
    <t>diluted_shares_b = 1.17, net_cash_b = 8, normalized_gross_margin = 0.38, normalized_opex_b = 8.5, normalized_revenue_b = 115, normalized_tax_rate = 0.17, target_pe = 12</t>
  </si>
  <si>
    <t>bull</t>
  </si>
  <si>
    <t>diluted_shares_b = 1.13, net_cash_b = 40, normalized_gross_margin = 0.68, normalized_opex_b = 9, normalized_revenue_b = 190, normalized_tax_rate = 0.15, target_pe = 19</t>
  </si>
  <si>
    <t>Claim</t>
  </si>
  <si>
    <t>URL</t>
  </si>
  <si>
    <t>Accessed</t>
  </si>
  <si>
    <t>Fiscal Q3 2026 revenue was $41.456B, non-GAAP gross margin was 84.9%, non-GAAP diluted EPS was $25.11, operating cash flow was $25.39B, and adjusted free cash flow was $18.3B.</t>
  </si>
  <si>
    <t>https://investors.micron.com/node/50671</t>
  </si>
  <si>
    <t>2026-08-05</t>
  </si>
  <si>
    <t>Fiscal Q4 2026 guidance called for $50.0B plus or minus $1.0B of revenue, approximately 86% non-GAAP gross margin, $31.00 plus or minus $1.00 of non-GAAP EPS, and approximately 1.15B diluted shares.</t>
  </si>
  <si>
    <t>https://investors.micron.com/static-files/631b1a32-5537-46ae-8f40-82e42fc79dfe</t>
  </si>
  <si>
    <t>At fiscal Q3 end Micron reported $30.2B of cash and investments, $5.7B of debt, and $24.4B of net cash; management also described 16 strategic customer agreements and approximately $27B of FY2026 net capital spending.</t>
  </si>
  <si>
    <t>The fiscal Q3 Form 10-Q reported 1,129,393,151 common shares outstanding as of June 17, 2026 and a $5.72B debt carrying value at May 28, 2026.</t>
  </si>
  <si>
    <t>https://www.sec.gov/Archives/edgar/data/723125/000072312526000015/mu-20260528.htm</t>
  </si>
  <si>
    <t>MU market price was $918.87 at the 2026-08-05 retrieval timestamp.</t>
  </si>
  <si>
    <t>https://www.nasdaq.com/market-activity/stocks/mu</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</si>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</sst>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quot;$&quot;#,##0.00"/>
    <numFmt numFmtId="165" formatCode="0.0%"/>
    <numFmt numFmtId="166" formatCode="&quot;$&quot;0.00"/>
    <numFmt numFmtId="167" formatCode="&quot;$&quot;0.0"/>
    <numFmt numFmtId="168" formatCode="&quot;$&quot;#,##0.0"/>
    <numFmt numFmtId="169" formatCode="&quot;$&quot;#,##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3">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0" fontId="5" fillId="0" borderId="1" xfId="0" applyFont="true" applyBorder="true" applyAlignment="true">
      <alignment horizontal="righ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A5" s="3" t="s">
        <v>3</v>
      </c>
    </row>
    <row r="6">
      <c r="A6" s="4" t="s">
        <v>4</v>
      </c>
      <c r="B6">
        <v>918.87</v>
      </c>
    </row>
    <row r="7">
      <c r="A7" s="4" t="s">
        <v>5</v>
      </c>
      <c r="B7">
        <v>1.15</v>
      </c>
    </row>
    <row r="8">
      <c r="A8" s="4" t="s">
        <v>6</v>
      </c>
      <c r="B8">
        <v>24.4</v>
      </c>
    </row>
    <row r="9">
      <c r="A9" s="4" t="s">
        <v>7</v>
      </c>
      <c r="B9">
        <v>0.58</v>
      </c>
    </row>
    <row r="10">
      <c r="A10" s="4" t="s">
        <v>8</v>
      </c>
      <c r="B10">
        <v>8</v>
      </c>
    </row>
    <row r="11">
      <c r="A11" s="4" t="s">
        <v>9</v>
      </c>
      <c r="B11">
        <v>160</v>
      </c>
    </row>
    <row r="12">
      <c r="A12" s="4" t="s">
        <v>10</v>
      </c>
      <c r="B12">
        <v>0.15</v>
      </c>
    </row>
    <row r="13">
      <c r="A13" s="4" t="s">
        <v>11</v>
      </c>
      <c r="B13">
        <v>17</v>
      </c>
    </row>
    <row r="14">
      <c r="A14" s="3" t="s">
        <v>12</v>
      </c>
    </row>
    <row r="15">
      <c r="A15" s="4" t="s">
        <v>13</v>
      </c>
      <c r="B15" t="str">
        <f>(Model!$B$8/Model!$B$7)</f>
      </c>
    </row>
    <row r="16">
      <c r="A16" s="4" t="s">
        <v>14</v>
      </c>
      <c r="B16" t="str">
        <f>(Model!$B$11*Model!$B$9)</f>
      </c>
    </row>
    <row r="17">
      <c r="A17" s="4" t="s">
        <v>15</v>
      </c>
      <c r="B17" t="str">
        <f>(Model!$B$16-Model!$B$10)</f>
      </c>
    </row>
    <row r="18">
      <c r="A18" s="4" t="s">
        <v>16</v>
      </c>
      <c r="B18" t="str">
        <f>(Model!$B$17*(1-Model!$B$12))</f>
      </c>
    </row>
    <row r="19">
      <c r="A19" s="4" t="s">
        <v>17</v>
      </c>
      <c r="B19" t="str">
        <f>(Model!$B$18*Model!$B$13)</f>
      </c>
    </row>
    <row r="20">
      <c r="A20" s="4" t="s">
        <v>18</v>
      </c>
      <c r="B20" t="str">
        <f>(Model!$B$18/Model!$B$7)</f>
      </c>
    </row>
    <row r="21">
      <c r="A21" s="4" t="s">
        <v>19</v>
      </c>
      <c r="B21" t="str">
        <f>(Model!$B$19/Model!$B$7)</f>
      </c>
    </row>
    <row r="22">
      <c r="A22" s="4" t="s">
        <v>20</v>
      </c>
      <c r="B22" t="str">
        <f>((Model!$B$21/Model!$B$6)-1)</f>
      </c>
    </row>
    <row r="23">
      <c r="A23" s="3" t="s">
        <v>21</v>
      </c>
    </row>
    <row r="24">
      <c r="A24" s="5" t="s">
        <v>22</v>
      </c>
      <c r="B24" s="6" t="str">
        <f>Model!$B$21</f>
      </c>
    </row>
    <row r="25">
      <c r="A25" s="4" t="s">
        <v>23</v>
      </c>
      <c r="B25" s="7" t="str">
        <f>Model!$B$22</f>
      </c>
    </row>
    <row r="26">
      <c r="A26" s="4" t="s">
        <v>24</v>
      </c>
      <c r="B26" s="8" t="str">
        <f>Model!$B$20</f>
      </c>
    </row>
    <row r="27">
      <c r="A27" s="4" t="s">
        <v>25</v>
      </c>
      <c r="B27" s="9" t="str">
        <f>Model!$B$18</f>
      </c>
    </row>
    <row r="28">
      <c r="A28" s="4" t="s">
        <v>26</v>
      </c>
      <c r="B28" s="10" t="str">
        <f>Model!$B$19</f>
      </c>
    </row>
    <row r="29">
      <c r="A29" s="4" t="s">
        <v>27</v>
      </c>
      <c r="B29" s="8" t="str">
        <f>Model!$B$15</f>
      </c>
    </row>
    <row r="31">
      <c r="A31" s="3" t="s">
        <v>28</v>
      </c>
    </row>
    <row r="32">
      <c r="A32" s="11" t="s">
        <v>11</v>
      </c>
      <c r="B32">
        <v>0.38</v>
      </c>
      <c r="C32">
        <v>0.48</v>
      </c>
      <c r="D32">
        <v>0.58</v>
      </c>
      <c r="E32">
        <v>0.68</v>
      </c>
      <c r="F32">
        <v>0.75</v>
      </c>
    </row>
    <row r="33">
      <c r="A33">
        <v>12</v>
      </c>
      <c r="B33" s="12">
        <v>468.31304347826085</v>
      </c>
      <c r="C33" s="12">
        <v>610.2260869565217</v>
      </c>
      <c r="D33" s="12">
        <v>752.1391304347827</v>
      </c>
      <c r="E33" s="12">
        <v>894.0521739130436</v>
      </c>
      <c r="F33" s="12">
        <v>993.3913043478262</v>
      </c>
    </row>
    <row r="34">
      <c r="A34">
        <v>14</v>
      </c>
      <c r="B34" s="12">
        <v>546.3652173913043</v>
      </c>
      <c r="C34" s="12">
        <v>711.9304347826087</v>
      </c>
      <c r="D34" s="12">
        <v>877.4956521739131</v>
      </c>
      <c r="E34" s="12">
        <v>1043.0608695652174</v>
      </c>
      <c r="F34" s="12">
        <v>1158.9565217391305</v>
      </c>
    </row>
    <row r="35">
      <c r="A35">
        <v>17</v>
      </c>
      <c r="B35" s="12">
        <v>663.4434782608696</v>
      </c>
      <c r="C35" s="12">
        <v>864.4869565217392</v>
      </c>
      <c r="D35" s="12">
        <v>1065.5304347826086</v>
      </c>
      <c r="E35" s="12">
        <v>1266.5739130434786</v>
      </c>
      <c r="F35" s="12">
        <v>1407.3043478260872</v>
      </c>
    </row>
    <row r="36">
      <c r="A36">
        <v>20</v>
      </c>
      <c r="B36" s="12">
        <v>780.5217391304348</v>
      </c>
      <c r="C36" s="12">
        <v>1017.0434782608696</v>
      </c>
      <c r="D36" s="12">
        <v>1253.5652173913043</v>
      </c>
      <c r="E36" s="12">
        <v>1490.0869565217395</v>
      </c>
      <c r="F36" s="12">
        <v>1655.6521739130435</v>
      </c>
    </row>
    <row r="37">
      <c r="A37">
        <v>22</v>
      </c>
      <c r="B37" s="12">
        <v>858.5739130434782</v>
      </c>
      <c r="C37" s="12">
        <v>1118.7478260869566</v>
      </c>
      <c r="D37" s="12">
        <v>1378.9217391304348</v>
      </c>
      <c r="E37" s="12">
        <v>1639.095652173913</v>
      </c>
      <c r="F37" s="12">
        <v>1821.217391304348</v>
      </c>
    </row>
    <row r="39">
      <c r="A39" s="3" t="s">
        <v>29</v>
      </c>
    </row>
    <row r="40">
      <c r="A40" s="4" t="s">
        <v>30</v>
      </c>
      <c r="B40" t="s">
        <v>31</v>
      </c>
    </row>
    <row r="41">
      <c r="A41" s="4" t="s">
        <v>32</v>
      </c>
      <c r="B41" t="s">
        <v>33</v>
      </c>
    </row>
    <row r="42">
      <c r="A42" s="4" t="s">
        <v>34</v>
      </c>
      <c r="B42" t="s">
        <v>35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36</v>
      </c>
      <c r="B1" s="3" t="s">
        <v>37</v>
      </c>
      <c r="C1" s="3" t="s">
        <v>38</v>
      </c>
    </row>
    <row r="2">
      <c r="A2" t="s">
        <v>39</v>
      </c>
      <c r="B2" t="s">
        <v>40</v>
      </c>
      <c r="C2" t="s">
        <v>41</v>
      </c>
    </row>
    <row r="3">
      <c r="A3" t="s">
        <v>42</v>
      </c>
      <c r="B3" t="s">
        <v>43</v>
      </c>
      <c r="C3" t="s">
        <v>41</v>
      </c>
    </row>
    <row r="4">
      <c r="A4" t="s">
        <v>44</v>
      </c>
      <c r="B4" t="s">
        <v>43</v>
      </c>
      <c r="C4" t="s">
        <v>41</v>
      </c>
    </row>
    <row r="5">
      <c r="A5" t="s">
        <v>45</v>
      </c>
      <c r="B5" t="s">
        <v>46</v>
      </c>
      <c r="C5" t="s">
        <v>41</v>
      </c>
    </row>
    <row r="6">
      <c r="A6" t="s">
        <v>47</v>
      </c>
      <c r="B6" t="s">
        <v>48</v>
      </c>
      <c r="C6" t="s">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