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trategic_investments">Model!$B$20</definedName>
    <definedName name="fair_value_calc">Model!$B$37</definedName>
    <definedName name="consolidated_fy27_oi">Model!$B$33</definedName>
    <definedName name="na_value">Model!$B$34</definedName>
    <definedName name="long_term_debt">Model!$B$15</definedName>
    <definedName name="na_ttm_oi">Model!$B$19</definedName>
    <definedName name="ttm_ebitda">Model!$B$21</definedName>
    <definedName name="cash_and_equivalents">Model!$B$9</definedName>
    <definedName name="current_price">Model!$B$10</definedName>
    <definedName name="intl_fy27_oi">Model!$B$26</definedName>
    <definedName name="na_growth_to_fy27">Model!$B$18</definedName>
    <definedName name="aws_value">Model!$B$31</definedName>
    <definedName name="operating_ev">Model!$B$35</definedName>
    <definedName name="aws_ttm_oi">Model!$B$8</definedName>
    <definedName name="intl_ev_oi_multiple">Model!$B$12</definedName>
    <definedName name="intl_growth_to_fy27">Model!$B$13</definedName>
    <definedName name="ttm_fcf">Model!$B$22</definedName>
    <definedName name="na_fy27_oi">Model!$B$27</definedName>
    <definedName name="ttm_fcf_yield">Model!$B$29</definedName>
    <definedName name="equity_value_calc">Model!$B$36</definedName>
    <definedName name="upside_calc">Model!$B$38</definedName>
    <definedName name="aws_ev_oi_multiple">Model!$B$6</definedName>
    <definedName name="intl_ttm_oi">Model!$B$14</definedName>
    <definedName name="ttm_ocf">Model!$B$23</definedName>
    <definedName name="aws_fy27_oi">Model!$B$25</definedName>
    <definedName name="net_cash">Model!$B$28</definedName>
    <definedName name="intl_value">Model!$B$32</definedName>
    <definedName name="aws_growth_to_fy27">Model!$B$7</definedName>
    <definedName name="diluted_shares">Model!$B$11</definedName>
    <definedName name="marketable_securities">Model!$B$16</definedName>
    <definedName name="ttm_oi_total">Model!$B$30</definedName>
    <definedName name="na_ev_oi_multiple">Model!$B$17</definedName>
  </definedNames>
  <calcPr calcId="122211" fullCalcOnLoad="true"/>
</workbook>
</file>

<file path=xl/sharedStrings.xml><?xml version="1.0" encoding="utf-8"?>
<sst xmlns="http://schemas.openxmlformats.org/spreadsheetml/2006/main" count="76" uniqueCount="76">
  <si>
    <t>Amazon AWS / North America / International SOTP</t>
  </si>
  <si>
    <t xml:space="preserve">Amazon.com (AMZN) sum-of-the-parts on FY2027E segment operating income after Q2 2026. The 10-Q reports three segments with unlike economics: AWS (Q2 $16.6B operating income, 39.4% margin, 37% sales growth), North America ($9.1B, 7.9% margin, ads/3P/Prime inside retail), and International ($1.7B, 4.1% margin). Each part is capitalized at an EV/operating-income multiple; cash and marketable securities are added and long-term debt subtracted; a haircutted stub is credited for Anthropic and other non-operating investments. GAAP P/E is not used because Q2 diluted EPS of $5.75 includes $53.4B of non-operating pre-tax other income, primarily Anthropic. FCF yield is not used because TTM FCF is an outflow of $7.6B on $169.0B of net PP&amp;E purchases and FY2026 cash capex guidance is about $220B. Advertising is not a fourth segment: Amazon discloses $19.8B of advertising services sales but not advertising operating income, so ads stay inside North America / International and lift the NA multiple versus a pure retailer. This is not an Intel/Micron FCF yield, not a bank P/TBV, not Lyondell EV/EBITDA, not SharkNinja Adj. EBITDA, not STIM EV/Sales, not AMD FY27 EPS, not NVIDIA NTM nGAAP P/E, not Apple Products/Services SOTP, and not Alphabet Services-P/E plus Cloud-revenue SOTP.
</t>
  </si>
  <si>
    <t>As of 2026-08-26  ·  Currency: USD  ·  https://modeledge.ai/model/fm_8dd730c7d045be4ca4c7806da42abc44</t>
  </si>
  <si>
    <t>Inputs</t>
  </si>
  <si>
    <t>AWS FY2027E EV/operating income</t>
  </si>
  <si>
    <t>AWS OI growth TTM to FY2027E</t>
  </si>
  <si>
    <t>TTM AWS operating income</t>
  </si>
  <si>
    <t>Cash and cash equivalents</t>
  </si>
  <si>
    <t>Current AMZN price</t>
  </si>
  <si>
    <t>Diluted shares</t>
  </si>
  <si>
    <t>International FY2027E EV/operating income</t>
  </si>
  <si>
    <t>International OI growth TTM to FY2027E</t>
  </si>
  <si>
    <t>TTM International operating income</t>
  </si>
  <si>
    <t>Long-term debt</t>
  </si>
  <si>
    <t>Marketable securities</t>
  </si>
  <si>
    <t>North America FY2027E EV/operating income</t>
  </si>
  <si>
    <t>North America OI growth TTM to FY2027E</t>
  </si>
  <si>
    <t>TTM North America operating income</t>
  </si>
  <si>
    <t>Haircutted strategic investments</t>
  </si>
  <si>
    <t>TTM EBITDA</t>
  </si>
  <si>
    <t>TTM free cash flow</t>
  </si>
  <si>
    <t>TTM operating cash flow</t>
  </si>
  <si>
    <t>Calculations</t>
  </si>
  <si>
    <t>aws_fy27_oi</t>
  </si>
  <si>
    <t>intl_fy27_oi</t>
  </si>
  <si>
    <t>na_fy27_oi</t>
  </si>
  <si>
    <t>net_cash</t>
  </si>
  <si>
    <t>ttm_fcf_yield</t>
  </si>
  <si>
    <t>ttm_oi_total</t>
  </si>
  <si>
    <t>aws_value</t>
  </si>
  <si>
    <t>intl_value</t>
  </si>
  <si>
    <t>consolidated_fy27_oi</t>
  </si>
  <si>
    <t>na_value</t>
  </si>
  <si>
    <t>operating_ev</t>
  </si>
  <si>
    <t>equity_value_calc</t>
  </si>
  <si>
    <t>fair_value_calc</t>
  </si>
  <si>
    <t>upside_calc</t>
  </si>
  <si>
    <t>Outputs</t>
  </si>
  <si>
    <t>Fair value per AMZN share</t>
  </si>
  <si>
    <t>Upside/downside vs AMZN</t>
  </si>
  <si>
    <t>Implied equity value</t>
  </si>
  <si>
    <t>FY2027E AWS operating income</t>
  </si>
  <si>
    <t>FY2027E North America operating income</t>
  </si>
  <si>
    <t>FY2027E International operating income</t>
  </si>
  <si>
    <t>FY2027E consolidated operating income</t>
  </si>
  <si>
    <t>AWS enterprise value</t>
  </si>
  <si>
    <t>North America enterprise value</t>
  </si>
  <si>
    <t>International enterprise value</t>
  </si>
  <si>
    <t>Operating enterprise value</t>
  </si>
  <si>
    <t>Net cash (cash + securities - LT debt)</t>
  </si>
  <si>
    <t>TTM segment operating income</t>
  </si>
  <si>
    <t>Scenarios (reference)</t>
  </si>
  <si>
    <t>base</t>
  </si>
  <si>
    <t/>
  </si>
  <si>
    <t>bear</t>
  </si>
  <si>
    <t>aws_ev_oi_multiple = 18, aws_growth_to_fy27 = 0.15, intl_ev_oi_multiple = 6, intl_growth_to_fy27 = -0.1, na_ev_oi_multiple = 10, na_growth_to_fy27 = 0.05, strategic_investments = 10</t>
  </si>
  <si>
    <t>bull</t>
  </si>
  <si>
    <t>aws_ev_oi_multiple = 34, aws_growth_to_fy27 = 0.7, intl_ev_oi_multiple = 14, intl_growth_to_fy27 = 0.55, na_ev_oi_multiple = 18, na_growth_to_fy27 = 0.4, strategic_investments = 100</t>
  </si>
  <si>
    <t>Claim</t>
  </si>
  <si>
    <t>URL</t>
  </si>
  <si>
    <t>Accessed</t>
  </si>
  <si>
    <t>Q2 2026 net sales $200.606B; operating income $27.461B; North America sales $116.177B and operating income $9.123B; International $42.197B and $1.717B; AWS $42.232B and $16.621B (39.4% margin). TTM operating income $93.712B (NA $33.651B, International $5.380B, AWS $54.681B). TTM AWS sales $148.404B.</t>
  </si>
  <si>
    <t>https://www.sec.gov/Archives/edgar/data/1018724/000101872426000024/amzn-20260630xex991.htm</t>
  </si>
  <si>
    <t>2026-08-26</t>
  </si>
  <si>
    <t>Q2 2026 diluted EPS $5.75 on 10.903B diluted weighted-average shares; net income $62.647B includes $53.4B of non-operating pre-tax other income, primarily from investments in Anthropic. TTM operating cash flow $161.403B; TTM purchases of PP&amp;E net of proceeds $169.007B; TTM free cash flow outflow $7.604B. Period-end common shares outstanding 10.783B; common shares and stock-based awards outstanding 11.027B. Cash and cash equivalents $78.213B; marketable securities $44.775B; long-term debt $128.894B as of June 30, 2026.</t>
  </si>
  <si>
    <t>Q2 2026 Form 10-Q confirms the same segment operating income, cash, marketable securities, long-term debt, and share counts for the quarter ended June 30, 2026. Accession 0001018724-26-000026.</t>
  </si>
  <si>
    <t>https://www.sec.gov/Archives/edgar/data/1018724/000101872426000026/</t>
  </si>
  <si>
    <t>Q3 2026 guidance: net sales $197.0-202.0B and operating income $22.5-26.5B, versus $17.4B in Q3 2025. Advertising services sales $19.809B in Q2, up 26% year over year.</t>
  </si>
  <si>
    <t>https://ir.aboutamazon.com/news-release/news-release-details/2026/Amazon-com-Announces-Second-Quarter-Results/</t>
  </si>
  <si>
    <t>CEO Andy Jassy on the July 30, 2026 call: AWS backlog $496B; AWS annualized revenue run rate $169B; AI and chips businesses each above $25B run rate; FY2026 cash capex raised to about $220B from $200B on memory costs; still not enough capacity for 2026 or 2027 demand.</t>
  </si>
  <si>
    <t>https://www.fool.com/earnings/call-transcripts/2026/08/07/amazon-amzn-q2-2026-earnings-call-transcript/</t>
  </si>
  <si>
    <t>Outside writeups argue a consolidated P/E suppresses AWS and that an AWS / retail / ads sum-of-the-parts is the honest frame. This model uses the three 10-Q segments instead of a fourth ads slice because advertising operating income is not disclosed.</t>
  </si>
  <si>
    <t>https://www.tikr.com/blog/amzn-how-to-value-amazon-stock-why-a-sum-of-the-parts-approach-is-the-only-honest-way</t>
  </si>
  <si>
    <t>AMZN provider price $260.28 at 2026-08-26 20:00:01 UTC; market capitalization about $2.80T.</t>
  </si>
  <si>
    <t>https://www.google.com/finance/quote/AMZN:NASDAQ</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</si>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</sst>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0%"/>
    <numFmt numFmtId="165" formatCode="&quot;$&quot;0.000"/>
    <numFmt numFmtId="166" formatCode="&quot;$&quot;0.00"/>
    <numFmt numFmtId="167" formatCode="0.000"/>
    <numFmt numFmtId="168" formatCode="&quot;$&quot;0"/>
    <numFmt numFmtId="169" formatCode="&quot;$&quot;#,##0"/>
    <numFmt numFmtId="170"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3" fillId="0" borderId="0" xfId="0" applyFon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28</v>
      </c>
    </row>
    <row r="7">
      <c r="A7" s="4" t="s">
        <v>5</v>
      </c>
      <c r="B7" s="5">
        <v>0.47</v>
      </c>
    </row>
    <row r="8">
      <c r="A8" s="4" t="s">
        <v>6</v>
      </c>
      <c r="B8" s="6">
        <v>54.681</v>
      </c>
    </row>
    <row r="9">
      <c r="A9" s="4" t="s">
        <v>7</v>
      </c>
      <c r="B9" s="6">
        <v>78.213</v>
      </c>
    </row>
    <row r="10">
      <c r="A10" s="4" t="s">
        <v>8</v>
      </c>
      <c r="B10" s="7">
        <v>260.28</v>
      </c>
    </row>
    <row r="11">
      <c r="A11" s="4" t="s">
        <v>9</v>
      </c>
      <c r="B11" s="8">
        <v>11.027</v>
      </c>
    </row>
    <row r="12">
      <c r="A12" s="4" t="s">
        <v>10</v>
      </c>
      <c r="B12">
        <v>11</v>
      </c>
    </row>
    <row r="13">
      <c r="A13" s="4" t="s">
        <v>11</v>
      </c>
      <c r="B13" s="5">
        <v>0.3</v>
      </c>
    </row>
    <row r="14">
      <c r="A14" s="4" t="s">
        <v>12</v>
      </c>
      <c r="B14" s="6">
        <v>5.38</v>
      </c>
    </row>
    <row r="15">
      <c r="A15" s="4" t="s">
        <v>13</v>
      </c>
      <c r="B15" s="6">
        <v>128.894</v>
      </c>
    </row>
    <row r="16">
      <c r="A16" s="4" t="s">
        <v>14</v>
      </c>
      <c r="B16" s="6">
        <v>44.775</v>
      </c>
    </row>
    <row r="17">
      <c r="A17" s="4" t="s">
        <v>15</v>
      </c>
      <c r="B17">
        <v>15</v>
      </c>
    </row>
    <row r="18">
      <c r="A18" s="4" t="s">
        <v>16</v>
      </c>
      <c r="B18" s="5">
        <v>0.25</v>
      </c>
    </row>
    <row r="19">
      <c r="A19" s="4" t="s">
        <v>17</v>
      </c>
      <c r="B19" s="6">
        <v>33.651</v>
      </c>
    </row>
    <row r="20">
      <c r="A20" s="4" t="s">
        <v>18</v>
      </c>
      <c r="B20" s="9">
        <v>50</v>
      </c>
    </row>
    <row r="21">
      <c r="A21" s="4" t="s">
        <v>19</v>
      </c>
      <c r="B21" s="6">
        <v>168.912</v>
      </c>
    </row>
    <row r="22">
      <c r="A22" s="4" t="s">
        <v>20</v>
      </c>
      <c r="B22" s="6">
        <v>-7.604</v>
      </c>
    </row>
    <row r="23">
      <c r="A23" s="4" t="s">
        <v>21</v>
      </c>
      <c r="B23" s="6">
        <v>161.403</v>
      </c>
    </row>
    <row r="24">
      <c r="A24" s="3" t="s">
        <v>22</v>
      </c>
    </row>
    <row r="25">
      <c r="A25" s="4" t="s">
        <v>23</v>
      </c>
      <c r="B25" t="str">
        <f>(Model!$B$8*(1+Model!$B$7))</f>
      </c>
    </row>
    <row r="26">
      <c r="A26" s="4" t="s">
        <v>24</v>
      </c>
      <c r="B26" t="str">
        <f>(Model!$B$14*(1+Model!$B$13))</f>
      </c>
    </row>
    <row r="27">
      <c r="A27" s="4" t="s">
        <v>25</v>
      </c>
      <c r="B27" t="str">
        <f>(Model!$B$19*(1+Model!$B$18))</f>
      </c>
    </row>
    <row r="28">
      <c r="A28" s="4" t="s">
        <v>26</v>
      </c>
      <c r="B28" t="str">
        <f>((Model!$B$9+Model!$B$16)-Model!$B$15)</f>
      </c>
    </row>
    <row r="29">
      <c r="A29" s="4" t="s">
        <v>27</v>
      </c>
      <c r="B29" t="str">
        <f>(Model!$B$22/(Model!$B$10*Model!$B$11))</f>
      </c>
    </row>
    <row r="30">
      <c r="A30" s="4" t="s">
        <v>28</v>
      </c>
      <c r="B30" t="str">
        <f>((Model!$B$8+Model!$B$19)+Model!$B$14)</f>
      </c>
    </row>
    <row r="31">
      <c r="A31" s="4" t="s">
        <v>29</v>
      </c>
      <c r="B31" t="str">
        <f>(Model!$B$25*Model!$B$6)</f>
      </c>
    </row>
    <row r="32">
      <c r="A32" s="4" t="s">
        <v>30</v>
      </c>
      <c r="B32" t="str">
        <f>(Model!$B$26*Model!$B$12)</f>
      </c>
    </row>
    <row r="33">
      <c r="A33" s="4" t="s">
        <v>31</v>
      </c>
      <c r="B33" t="str">
        <f>((Model!$B$25+Model!$B$27)+Model!$B$26)</f>
      </c>
    </row>
    <row r="34">
      <c r="A34" s="4" t="s">
        <v>32</v>
      </c>
      <c r="B34" t="str">
        <f>(Model!$B$27*Model!$B$17)</f>
      </c>
    </row>
    <row r="35">
      <c r="A35" s="4" t="s">
        <v>33</v>
      </c>
      <c r="B35" t="str">
        <f>((Model!$B$31+Model!$B$34)+Model!$B$32)</f>
      </c>
    </row>
    <row r="36">
      <c r="A36" s="4" t="s">
        <v>34</v>
      </c>
      <c r="B36" t="str">
        <f>((Model!$B$35+Model!$B$28)+Model!$B$20)</f>
      </c>
    </row>
    <row r="37">
      <c r="A37" s="4" t="s">
        <v>35</v>
      </c>
      <c r="B37" t="str">
        <f>(Model!$B$36/Model!$B$11)</f>
      </c>
    </row>
    <row r="38">
      <c r="A38" s="4" t="s">
        <v>36</v>
      </c>
      <c r="B38" t="str">
        <f>((Model!$B$37/Model!$B$10)-1)</f>
      </c>
    </row>
    <row r="39">
      <c r="A39" s="3" t="s">
        <v>37</v>
      </c>
    </row>
    <row r="40">
      <c r="A40" s="10" t="s">
        <v>38</v>
      </c>
      <c r="B40" s="7" t="str">
        <f>Model!$B$37</f>
      </c>
    </row>
    <row r="41">
      <c r="A41" s="10" t="s">
        <v>39</v>
      </c>
      <c r="B41" s="5" t="str">
        <f>Model!$B$38</f>
      </c>
    </row>
    <row r="42">
      <c r="A42" s="4" t="s">
        <v>40</v>
      </c>
      <c r="B42" s="11" t="str">
        <f>Model!$B$36</f>
      </c>
    </row>
    <row r="43">
      <c r="A43" s="4" t="s">
        <v>41</v>
      </c>
      <c r="B43" s="12" t="str">
        <f>Model!$B$25</f>
      </c>
    </row>
    <row r="44">
      <c r="A44" s="4" t="s">
        <v>42</v>
      </c>
      <c r="B44" s="12" t="str">
        <f>Model!$B$27</f>
      </c>
    </row>
    <row r="45">
      <c r="A45" s="4" t="s">
        <v>43</v>
      </c>
      <c r="B45" s="12" t="str">
        <f>Model!$B$26</f>
      </c>
    </row>
    <row r="46">
      <c r="A46" s="4" t="s">
        <v>44</v>
      </c>
      <c r="B46" s="12" t="str">
        <f>Model!$B$33</f>
      </c>
    </row>
    <row r="47">
      <c r="A47" s="4" t="s">
        <v>45</v>
      </c>
      <c r="B47" s="11" t="str">
        <f>Model!$B$31</f>
      </c>
    </row>
    <row r="48">
      <c r="A48" s="4" t="s">
        <v>46</v>
      </c>
      <c r="B48" s="11" t="str">
        <f>Model!$B$34</f>
      </c>
    </row>
    <row r="49">
      <c r="A49" s="4" t="s">
        <v>47</v>
      </c>
      <c r="B49" s="11" t="str">
        <f>Model!$B$32</f>
      </c>
    </row>
    <row r="50">
      <c r="A50" s="4" t="s">
        <v>48</v>
      </c>
      <c r="B50" s="11" t="str">
        <f>Model!$B$35</f>
      </c>
    </row>
    <row r="51">
      <c r="A51" s="4" t="s">
        <v>49</v>
      </c>
      <c r="B51" s="12" t="str">
        <f>Model!$B$28</f>
      </c>
    </row>
    <row r="52">
      <c r="A52" s="4" t="s">
        <v>20</v>
      </c>
      <c r="B52" s="12" t="str">
        <f>Model!$B$22</f>
      </c>
    </row>
    <row r="53">
      <c r="A53" s="4" t="s">
        <v>19</v>
      </c>
      <c r="B53" s="12" t="str">
        <f>Model!$B$21</f>
      </c>
    </row>
    <row r="54">
      <c r="A54" s="4" t="s">
        <v>50</v>
      </c>
      <c r="B54" s="12" t="str">
        <f>Model!$B$30</f>
      </c>
    </row>
    <row r="56">
      <c r="A56" s="3" t="s">
        <v>51</v>
      </c>
    </row>
    <row r="57">
      <c r="A57" s="4" t="s">
        <v>52</v>
      </c>
      <c r="B57" t="s">
        <v>53</v>
      </c>
    </row>
    <row r="58">
      <c r="A58" s="4" t="s">
        <v>54</v>
      </c>
      <c r="B58" t="s">
        <v>55</v>
      </c>
    </row>
    <row r="59">
      <c r="A59" s="4" t="s">
        <v>56</v>
      </c>
      <c r="B59" t="s">
        <v>57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58</v>
      </c>
      <c r="B1" s="3" t="s">
        <v>59</v>
      </c>
      <c r="C1" s="3" t="s">
        <v>60</v>
      </c>
    </row>
    <row r="2">
      <c r="A2" t="s">
        <v>61</v>
      </c>
      <c r="B2" t="s">
        <v>62</v>
      </c>
      <c r="C2" t="s">
        <v>63</v>
      </c>
    </row>
    <row r="3">
      <c r="A3" t="s">
        <v>64</v>
      </c>
      <c r="B3" t="s">
        <v>62</v>
      </c>
      <c r="C3" t="s">
        <v>63</v>
      </c>
    </row>
    <row r="4">
      <c r="A4" t="s">
        <v>65</v>
      </c>
      <c r="B4" t="s">
        <v>66</v>
      </c>
      <c r="C4" t="s">
        <v>63</v>
      </c>
    </row>
    <row r="5">
      <c r="A5" t="s">
        <v>67</v>
      </c>
      <c r="B5" t="s">
        <v>68</v>
      </c>
      <c r="C5" t="s">
        <v>63</v>
      </c>
    </row>
    <row r="6">
      <c r="A6" t="s">
        <v>69</v>
      </c>
      <c r="B6" t="s">
        <v>70</v>
      </c>
      <c r="C6" t="s">
        <v>63</v>
      </c>
    </row>
    <row r="7">
      <c r="A7" t="s">
        <v>71</v>
      </c>
      <c r="B7" t="s">
        <v>72</v>
      </c>
      <c r="C7" t="s">
        <v>63</v>
      </c>
    </row>
    <row r="8">
      <c r="A8" t="s">
        <v>73</v>
      </c>
      <c r="B8" t="s">
        <v>74</v>
      </c>
      <c r="C8" t="s">
        <v>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