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m">Model!$B$6</definedName>
    <definedName name="current_price">Model!$B$7</definedName>
    <definedName name="debt_like_obligations_m">Model!$B$8</definedName>
    <definedName name="ev_sales_multiple">Model!$B$10</definedName>
    <definedName name="enterprise_value_m">Model!$B$13</definedName>
    <definedName name="equity_value_m">Model!$B$15</definedName>
    <definedName name="fair_value">Model!$B$16</definedName>
    <definedName name="diluted_shares_m">Model!$B$9</definedName>
    <definedName name="fy2026_revenue_m">Model!$B$11</definedName>
    <definedName name="net_cash_m">Model!$B$14</definedName>
    <definedName name="upside">Model!$B$17</definedName>
  </definedNames>
  <calcPr calcId="122211" fullCalcOnLoad="true"/>
</workbook>
</file>

<file path=xl/sharedStrings.xml><?xml version="1.0" encoding="utf-8"?>
<sst xmlns="http://schemas.openxmlformats.org/spreadsheetml/2006/main" count="55" uniqueCount="55">
  <si>
    <t>Tecogen Hawk EV/sales valuation</t>
  </si>
  <si>
    <t xml:space="preserve">Hawk-compatible valuation for Tecogen using a forward EV/sales method. Tecogen remains loss-making, so an earnings or FCF multiple would overstate precision. The model anchors on 2026E revenue, applies scenario EV/sales multiples that reflect order conversion and data-center chiller optionality, adds net cash after finance leases and acquisition liabilities, then divides by diluted shares. The Q2 2026 update lowers the base case because total revenue and Products revenue declined year over year, cash moved down to $6.78 million, and the available evidence still shows product demonstrations and backlog rather than signed high-volume data-center purchase orders.
</t>
  </si>
  <si>
    <t>As of 2026-10-08  ·  Currency: USD  ·  https://modeledge.ai/model/fm_90759bb5db0a0ef68ea1f3b6fd9538ce</t>
  </si>
  <si>
    <t>Inputs</t>
  </si>
  <si>
    <t>Cash and equivalents</t>
  </si>
  <si>
    <t>Current TGEN price</t>
  </si>
  <si>
    <t>Finance leases and acquisition liabilities</t>
  </si>
  <si>
    <t>Reported issued shares (floor)</t>
  </si>
  <si>
    <t>EV / FY2026E revenue multiple</t>
  </si>
  <si>
    <t>FY2026E revenue</t>
  </si>
  <si>
    <t>Calculations</t>
  </si>
  <si>
    <t>enterprise_value_m</t>
  </si>
  <si>
    <t>net_cash_m</t>
  </si>
  <si>
    <t>equity_value_m</t>
  </si>
  <si>
    <t>fair_value</t>
  </si>
  <si>
    <t>upside</t>
  </si>
  <si>
    <t>Outputs</t>
  </si>
  <si>
    <t>Fair value</t>
  </si>
  <si>
    <t>Upside/downside</t>
  </si>
  <si>
    <t>Implied enterprise value</t>
  </si>
  <si>
    <t>Net cash</t>
  </si>
  <si>
    <t>Scenarios (reference)</t>
  </si>
  <si>
    <t>base</t>
  </si>
  <si>
    <t/>
  </si>
  <si>
    <t>bear</t>
  </si>
  <si>
    <t>cash_m = 5.5, debt_like_obligations_m = 2.8, diluted_shares_m = 30.3, ev_sales_multiple = 2, fy2026_revenue_m = 24</t>
  </si>
  <si>
    <t>bull</t>
  </si>
  <si>
    <t>cash_m = 7.5, debt_like_obligations_m = 2.6, diluted_shares_m = 30.4, ev_sales_multiple = 6, fy2026_revenue_m = 50</t>
  </si>
  <si>
    <t>Claim</t>
  </si>
  <si>
    <t>URL</t>
  </si>
  <si>
    <t>Accessed</t>
  </si>
  <si>
    <t>October 8 Model Edge reference TGEN price $2.47, refreshed 2026-10-08T15:00:49.204269-06:00. Market-relative outputs use this quote; intrinsic assumptions only change on evidence.</t>
  </si>
  <si>
    <t>2026-10-08</t>
  </si>
  <si>
    <t>October 6 Model Edge reference TGEN quote $2.68, refreshed 2026-10-06T15:02:51.632164-06:00. Price changes refresh market-relative outputs; evidence-supported valuation changes are separately described.</t>
  </si>
  <si>
    <t>2026-10-06</t>
  </si>
  <si>
    <t>October 6: price rose 5.51% to $2.68. Latest company filing/press discovery and news searches did not establish a new order conversion or operating update. Preserve $32M revenue, 3.7x valuation multiple and existing $6.78M cash/$2.64M debt, 30.18M issued-share floor. Do not capitalize an LOI as a firm order. Existing cash-burn/runway concerns and the option/share reconciliation remain unresolved, not newly discovered today.</t>
  </si>
  <si>
    <t>https://ir.tecogen.com/press-releases</t>
  </si>
  <si>
    <t>September 29 Modeledge reference TGEN stock price $2.95, retrieved 2026-09-29T15:15:01.940659-06:00; a post-session reference snapshot, not an asserted official close. No operating or intrinsic valuation inputs changed in this review.</t>
  </si>
  <si>
    <t>2026-09-29</t>
  </si>
  <si>
    <t>September 29: investigated the 6.65% decline. Latest issuer news still lists the August 12 Q2 release; company filing/transcript discovery found no new purchase order or guidance update. No confirmed daily catalyst. Preserve $32M FY2026 revenue and 3.7x EV/sales; the previously identified cash-burn, unconverted data-center demonstrations and option-dilution issues remain unresolved.</t>
  </si>
  <si>
    <t>September 23 price fell 5.12%; no verified new material issuer-specific catalyst found. Now-indexed August 13 Q2 call supports the existing downside reset: product demos are not purchase orders, non-data-center backlog exceeds $8M and another $2-3M is expected, not booked. Management is building inventory before orders, creating cash-conversion risk; no firm large-customer order date or achieved US-exclusive Vertiv milestone was established. Preserve $32M FY2026 revenue and 3.7x EV/sales. Q2 revenue decline, Products share and cash-burn flags remain. Transcript-availability gap resolved; 10-Q/cash and order verification still pending.</t>
  </si>
  <si>
    <t>https://ir.tecogen.com/press-releases/detail/477/tecogen-reports-second-quarter-2026-financial-results</t>
  </si>
  <si>
    <t>2026-09-23</t>
  </si>
  <si>
    <t>September 23 reference TGEN price $3.15; quote timestamp 2026-09-23T15:21:17.744998-06:00. Market price alone does not change operating value.</t>
  </si>
  <si>
    <t>Tecogen Q2 2026 revenue was $5.75M, net loss was $2.15M, cash was $6.78M, gross margin was 37.8%, and adjusted EBITDA was negative $1.68M.</t>
  </si>
  <si>
    <t>2026-08-13</t>
  </si>
  <si>
    <t>In Q2 2026, Products revenue declined 64.0% year over year, while Services revenue grew 10.3% and Energy Production revenue grew 35.4%.</t>
  </si>
  <si>
    <t>Management said Tecogen hosted 12 data-center product demonstrations, attendees represented more than eight gigawatts of operating capacity, non-data-center backlog was about $8M, and Q3 product revenue was expected to exceed Q1 and Q2.</t>
  </si>
  <si>
    <t>Tecogen's March 2025 Vertiv agreement gave Vertiv exclusive non-US marketing rights, non-exclusive US marketing rights, and potential US exclusivity if agreed sales thresholds are achieved.</t>
  </si>
  <si>
    <t>https://www.sec.gov/Archives/edgar/data/1537435/000153743525000012/salesandmarketingagreement.htm</t>
  </si>
  <si>
    <t>Q2 2026 cash $6.782573M, finance leases and acquisition liabilities $2.642333M, H1 operating cash use $5.461566M, Products share 19.75%; management expects resources and operating cash flows to cover twelve-month working capital, but growth may require financing. June 30 options outstanding total 2.451609M; the model share input is an issued-share floor.</t>
  </si>
  <si>
    <t>https://www.sec.gov/Archives/edgar/data/1537435/000153743526000066/tgen-20260630.htm</t>
  </si>
  <si>
    <t>September 3 resale prospectus covers 4,507,603 existing selling-stockholder shares and provides no proceeds to Tecogen; registration alone is not new issuance.</t>
  </si>
  <si>
    <t>https://www.sec.gov/Archives/edgar/data/1537435/000153743526000079/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</si>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</sst>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
    <numFmt numFmtId="165" formatCode="&quot;$&quot;0.00"/>
    <numFmt numFmtId="166" formatCode="#,##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6.78</v>
      </c>
    </row>
    <row r="7">
      <c r="A7" s="4" t="s">
        <v>5</v>
      </c>
      <c r="B7" s="6">
        <v>2.47</v>
      </c>
    </row>
    <row r="8">
      <c r="A8" s="4" t="s">
        <v>6</v>
      </c>
      <c r="B8" s="5">
        <v>2.64</v>
      </c>
    </row>
    <row r="9">
      <c r="A9" s="4" t="s">
        <v>7</v>
      </c>
      <c r="B9" s="7">
        <v>30.18</v>
      </c>
    </row>
    <row r="10">
      <c r="A10" s="4" t="s">
        <v>8</v>
      </c>
      <c r="B10">
        <v>3.7</v>
      </c>
    </row>
    <row r="11">
      <c r="A11" s="4" t="s">
        <v>9</v>
      </c>
      <c r="B11" s="5">
        <v>32</v>
      </c>
    </row>
    <row r="12">
      <c r="A12" s="3" t="s">
        <v>10</v>
      </c>
    </row>
    <row r="13">
      <c r="A13" s="4" t="s">
        <v>11</v>
      </c>
      <c r="B13" t="str">
        <f>(Model!$B$11*Model!$B$10)</f>
      </c>
    </row>
    <row r="14">
      <c r="A14" s="4" t="s">
        <v>12</v>
      </c>
      <c r="B14" t="str">
        <f>(Model!$B$6-Model!$B$8)</f>
      </c>
    </row>
    <row r="15">
      <c r="A15" s="4" t="s">
        <v>13</v>
      </c>
      <c r="B15" t="str">
        <f>(Model!$B$13+Model!$B$14)</f>
      </c>
    </row>
    <row r="16">
      <c r="A16" s="4" t="s">
        <v>14</v>
      </c>
      <c r="B16" t="str">
        <f>(Model!$B$15/Model!$B$9)</f>
      </c>
    </row>
    <row r="17">
      <c r="A17" s="4" t="s">
        <v>15</v>
      </c>
      <c r="B17" t="str">
        <f>((Model!$B$16/Model!$B$7)-1)</f>
      </c>
    </row>
    <row r="18">
      <c r="A18" s="3" t="s">
        <v>16</v>
      </c>
    </row>
    <row r="19">
      <c r="A19" s="8" t="s">
        <v>17</v>
      </c>
      <c r="B19" s="6" t="str">
        <f>Model!$B$16</f>
      </c>
    </row>
    <row r="20">
      <c r="A20" s="8" t="s">
        <v>18</v>
      </c>
      <c r="B20" s="9" t="str">
        <f>Model!$B$17</f>
      </c>
    </row>
    <row r="21">
      <c r="A21" s="4" t="s">
        <v>19</v>
      </c>
      <c r="B21" s="5" t="str">
        <f>Model!$B$13</f>
      </c>
    </row>
    <row r="22">
      <c r="A22" s="4" t="s">
        <v>20</v>
      </c>
      <c r="B22" s="5" t="str">
        <f>Model!$B$14</f>
      </c>
    </row>
    <row r="24">
      <c r="A24" s="3" t="s">
        <v>21</v>
      </c>
    </row>
    <row r="25">
      <c r="A25" s="4" t="s">
        <v>22</v>
      </c>
      <c r="B25" t="s">
        <v>23</v>
      </c>
    </row>
    <row r="26">
      <c r="A26" s="4" t="s">
        <v>24</v>
      </c>
      <c r="B26" t="s">
        <v>25</v>
      </c>
    </row>
    <row r="27">
      <c r="A27" s="4" t="s">
        <v>26</v>
      </c>
      <c r="B27"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23</v>
      </c>
      <c r="C2" t="s">
        <v>32</v>
      </c>
    </row>
    <row r="3">
      <c r="A3" t="s">
        <v>33</v>
      </c>
      <c r="B3" t="s">
        <v>23</v>
      </c>
      <c r="C3" t="s">
        <v>34</v>
      </c>
    </row>
    <row r="4">
      <c r="A4" t="s">
        <v>35</v>
      </c>
      <c r="B4" t="s">
        <v>36</v>
      </c>
      <c r="C4" t="s">
        <v>34</v>
      </c>
    </row>
    <row r="5">
      <c r="A5" t="s">
        <v>37</v>
      </c>
      <c r="B5" t="s">
        <v>23</v>
      </c>
      <c r="C5" t="s">
        <v>38</v>
      </c>
    </row>
    <row r="6">
      <c r="A6" t="s">
        <v>39</v>
      </c>
      <c r="B6" t="s">
        <v>36</v>
      </c>
      <c r="C6" t="s">
        <v>38</v>
      </c>
    </row>
    <row r="7">
      <c r="A7" t="s">
        <v>40</v>
      </c>
      <c r="B7" t="s">
        <v>41</v>
      </c>
      <c r="C7" t="s">
        <v>42</v>
      </c>
    </row>
    <row r="8">
      <c r="A8" t="s">
        <v>43</v>
      </c>
      <c r="B8" t="s">
        <v>23</v>
      </c>
      <c r="C8" t="s">
        <v>42</v>
      </c>
    </row>
    <row r="9">
      <c r="A9" t="s">
        <v>44</v>
      </c>
      <c r="B9" t="s">
        <v>41</v>
      </c>
      <c r="C9" t="s">
        <v>45</v>
      </c>
    </row>
    <row r="10">
      <c r="A10" t="s">
        <v>46</v>
      </c>
      <c r="B10" t="s">
        <v>41</v>
      </c>
      <c r="C10" t="s">
        <v>45</v>
      </c>
    </row>
    <row r="11">
      <c r="A11" t="s">
        <v>47</v>
      </c>
      <c r="B11" t="s">
        <v>41</v>
      </c>
      <c r="C11" t="s">
        <v>45</v>
      </c>
    </row>
    <row r="12">
      <c r="A12" t="s">
        <v>48</v>
      </c>
      <c r="B12" t="s">
        <v>49</v>
      </c>
      <c r="C12" t="s">
        <v>45</v>
      </c>
    </row>
    <row r="13">
      <c r="A13" t="s">
        <v>50</v>
      </c>
      <c r="B13" t="s">
        <v>51</v>
      </c>
      <c r="C13" t="s">
        <v>42</v>
      </c>
    </row>
    <row r="14">
      <c r="A14" t="s">
        <v>52</v>
      </c>
      <c r="B14" t="s">
        <v>53</v>
      </c>
      <c r="C14"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