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Model!$B$7</definedName>
    <definedName name="terminal_multiple">Model!$B$11</definedName>
    <definedName name="ltm_pre_soda_investment_fcf_m">Model!$B$15</definedName>
    <definedName name="remaining_debt_m">Model!$B$18</definedName>
    <definedName name="units_outstanding_m">Model!$B$19</definedName>
    <definedName name="terminal_value_m">Model!$B$24</definedName>
    <definedName name="implied_fcf_yield">Model!$B$28</definedName>
    <definedName name="discount_rate">Model!$B$8</definedName>
    <definedName name="fcfe_growth">Model!$B$9</definedName>
    <definedName name="normalized_fcfe_m">Model!$B$10</definedName>
    <definedName name="q2_2026_fcf_m">Model!$B$16</definedName>
    <definedName name="projected_fcfe_m">Model!$B$21:$K$21</definedName>
    <definedName name="terminal_pv_m">Model!$B$25</definedName>
    <definedName name="fy2025_fcf_m">Model!$B$14</definedName>
    <definedName name="fair_value">Model!$B$27</definedName>
    <definedName name="forecast_years">Model!$B$13</definedName>
    <definedName name="regular_distribution_per_unit">Model!$B$17</definedName>
    <definedName name="pv_explicit_fcfe_m">Model!$B$22</definedName>
    <definedName name="terminal_fcfe_m">Model!$B$23</definedName>
    <definedName name="equity_value_m">Model!$B$26</definedName>
    <definedName name="upside">Model!$B$29</definedName>
  </definedNames>
  <calcPr calcId="122211" fullCalcOnLoad="true"/>
</workbook>
</file>

<file path=xl/sharedStrings.xml><?xml version="1.0" encoding="utf-8"?>
<sst xmlns="http://schemas.openxmlformats.org/spreadsheetml/2006/main" count="63" uniqueCount="63">
  <si>
    <t>Natural Resource Partners Q2 2026 normalized FCFE valuation</t>
  </si>
  <si>
    <t xml:space="preserve">A ten-year normalized FCFE valuation for NRP. Base FCFE is anchored to the latest twelve months before the one-time soda ash investment. No recurring Sisecam Wyoming distribution is assumed.
</t>
  </si>
  <si>
    <t>As of 2026-08-08  ·  Currency: USD  ·  https://modeledge.ai/model/fm_96fcc2f5d16173d109d4d222b6327bd4</t>
  </si>
  <si>
    <t>FY2026E</t>
  </si>
  <si>
    <t>FY2027E</t>
  </si>
  <si>
    <t>FY2028E</t>
  </si>
  <si>
    <t>FY2029E</t>
  </si>
  <si>
    <t>FY2030E</t>
  </si>
  <si>
    <t>FY2031E</t>
  </si>
  <si>
    <t>FY2032E</t>
  </si>
  <si>
    <t>FY2033E</t>
  </si>
  <si>
    <t>FY2034E</t>
  </si>
  <si>
    <t>FY2035E</t>
  </si>
  <si>
    <t>Inputs</t>
  </si>
  <si>
    <t>Current unit price</t>
  </si>
  <si>
    <t>Equity discount rate</t>
  </si>
  <si>
    <t>Annual FCFE growth</t>
  </si>
  <si>
    <t>Normalized FCFE</t>
  </si>
  <si>
    <t>Terminal FCFE multiple</t>
  </si>
  <si>
    <t>Constants</t>
  </si>
  <si>
    <t>forecast_years</t>
  </si>
  <si>
    <t>fy2025_fcf_m</t>
  </si>
  <si>
    <t>ltm_pre_soda_investment_fcf_m</t>
  </si>
  <si>
    <t>q2_2026_fcf_m</t>
  </si>
  <si>
    <t>regular_distribution_per_unit</t>
  </si>
  <si>
    <t>remaining_debt_m</t>
  </si>
  <si>
    <t>units_outstanding_m</t>
  </si>
  <si>
    <t>Calculations</t>
  </si>
  <si>
    <t>projected_fcfe_m</t>
  </si>
  <si>
    <t>pv_explicit_fcfe_m</t>
  </si>
  <si>
    <t>terminal_fcfe_m</t>
  </si>
  <si>
    <t>terminal_value_m</t>
  </si>
  <si>
    <t>terminal_pv_m</t>
  </si>
  <si>
    <t>equity_value_m</t>
  </si>
  <si>
    <t>fair_value</t>
  </si>
  <si>
    <t>implied_fcf_yield</t>
  </si>
  <si>
    <t>upside</t>
  </si>
  <si>
    <t>Outputs</t>
  </si>
  <si>
    <t>Fair value per unit</t>
  </si>
  <si>
    <t>Upside/downside</t>
  </si>
  <si>
    <t>Equity value</t>
  </si>
  <si>
    <t>Year-10 FCFE</t>
  </si>
  <si>
    <t>Implied FCFE yield</t>
  </si>
  <si>
    <t>FCFE forecast</t>
  </si>
  <si>
    <t>Projected FCFE</t>
  </si>
  <si>
    <t>Fair value sensitivity (static)</t>
  </si>
  <si>
    <t>Scenarios (reference)</t>
  </si>
  <si>
    <t>base</t>
  </si>
  <si>
    <t/>
  </si>
  <si>
    <t>bear</t>
  </si>
  <si>
    <t>discount_rate = 0.13, fcfe_growth = -0.04, normalized_fcfe_m = 125, terminal_multiple = 6.5</t>
  </si>
  <si>
    <t>bull</t>
  </si>
  <si>
    <t>discount_rate = 0.09, fcfe_growth = 0.015, normalized_fcfe_m = 180, terminal_multiple = 9.5</t>
  </si>
  <si>
    <t>Claim</t>
  </si>
  <si>
    <t>URL</t>
  </si>
  <si>
    <t>Accessed</t>
  </si>
  <si>
    <t>Q2 2026 free cash flow was $41.7M and LTM free cash flow before the one-time soda ash investment was $162.8M.</t>
  </si>
  <si>
    <t>https://www.sec.gov/Archives/edgar/data/1171486/000143774926025784/ex_961869.htm</t>
  </si>
  <si>
    <t>Management said NRP had repaid the bank revolver, had one final $14M scheduled debt payment due in December, and expected to significantly increase the next distribution paid in November.</t>
  </si>
  <si>
    <t>https://finance.yahoo.com/quote/NRP/earnings/NRP-Q2-2026-earnings_call-661388.html</t>
  </si>
  <si>
    <t>Sisecam Wyoming made no Q2 2026 distribution and NRP does not expect distributions to resume for several years until the soda ash market returns to equilibrium.</t>
  </si>
  <si>
    <t>Approximately 70% of Q2 2026 coal royalty revenue and 45% of coal royalty sales volumes were derived from metallurgical coal.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</si>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</sst>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
    <numFmt numFmtId="167"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4"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11" min="2" width="13"/>
  </cols>
  <sheetData>
    <row r="1">
      <c r="A1" s="1" t="s">
        <v>0</v>
      </c>
    </row>
    <row r="2">
      <c r="A2" t="s">
        <v>1</v>
      </c>
    </row>
    <row r="3">
      <c r="A3" s="2" t="s">
        <v>2</v>
      </c>
    </row>
    <row r="5">
      <c r="B5" s="3" t="s">
        <v>3</v>
      </c>
      <c r="C5" s="3" t="s">
        <v>4</v>
      </c>
      <c r="D5" s="3" t="s">
        <v>5</v>
      </c>
      <c r="E5" s="3" t="s">
        <v>6</v>
      </c>
      <c r="F5" s="3" t="s">
        <v>7</v>
      </c>
      <c r="G5" s="3" t="s">
        <v>8</v>
      </c>
      <c r="H5" s="3" t="s">
        <v>9</v>
      </c>
      <c r="I5" s="3" t="s">
        <v>10</v>
      </c>
      <c r="J5" s="3" t="s">
        <v>11</v>
      </c>
      <c r="K5" s="3" t="s">
        <v>12</v>
      </c>
    </row>
    <row r="6">
      <c r="A6" s="4" t="s">
        <v>13</v>
      </c>
    </row>
    <row r="7">
      <c r="A7" s="5" t="s">
        <v>14</v>
      </c>
      <c r="B7" s="6">
        <v>106.96</v>
      </c>
    </row>
    <row r="8">
      <c r="A8" s="5" t="s">
        <v>15</v>
      </c>
      <c r="B8" s="7">
        <v>0.1</v>
      </c>
    </row>
    <row r="9">
      <c r="A9" s="5" t="s">
        <v>16</v>
      </c>
      <c r="B9" s="7">
        <v>0</v>
      </c>
    </row>
    <row r="10">
      <c r="A10" s="5" t="s">
        <v>17</v>
      </c>
      <c r="B10" s="8">
        <v>163</v>
      </c>
    </row>
    <row r="11">
      <c r="A11" s="5" t="s">
        <v>18</v>
      </c>
      <c r="B11">
        <v>8.5</v>
      </c>
    </row>
    <row r="12">
      <c r="A12" s="4" t="s">
        <v>19</v>
      </c>
    </row>
    <row r="13">
      <c r="A13" s="5" t="s">
        <v>20</v>
      </c>
      <c r="B13">
        <v>10</v>
      </c>
    </row>
    <row r="14">
      <c r="A14" s="5" t="s">
        <v>21</v>
      </c>
      <c r="B14">
        <v>169</v>
      </c>
    </row>
    <row r="15">
      <c r="A15" s="5" t="s">
        <v>22</v>
      </c>
      <c r="B15">
        <v>162.826</v>
      </c>
    </row>
    <row r="16">
      <c r="A16" s="5" t="s">
        <v>23</v>
      </c>
      <c r="B16">
        <v>41.723</v>
      </c>
    </row>
    <row r="17">
      <c r="A17" s="5" t="s">
        <v>24</v>
      </c>
      <c r="B17">
        <v>3</v>
      </c>
    </row>
    <row r="18">
      <c r="A18" s="5" t="s">
        <v>25</v>
      </c>
      <c r="B18">
        <v>14</v>
      </c>
    </row>
    <row r="19">
      <c r="A19" s="5" t="s">
        <v>26</v>
      </c>
      <c r="B19">
        <v>13.250412</v>
      </c>
    </row>
    <row r="20">
      <c r="A20" s="4" t="s">
        <v>27</v>
      </c>
    </row>
    <row r="21">
      <c r="A21" s="5" t="s">
        <v>28</v>
      </c>
      <c r="B21" t="str">
        <f>(Model!$B$10*(1))</f>
      </c>
      <c r="C21" t="str">
        <f>(Model!$B$10*(1*(1+Model!$B$9)^1))</f>
      </c>
      <c r="D21" t="str">
        <f>(Model!$B$10*(1*(1+Model!$B$9)^2))</f>
      </c>
      <c r="E21" t="str">
        <f>(Model!$B$10*(1*(1+Model!$B$9)^3))</f>
      </c>
      <c r="F21" t="str">
        <f>(Model!$B$10*(1*(1+Model!$B$9)^4))</f>
      </c>
      <c r="G21" t="str">
        <f>(Model!$B$10*(1*(1+Model!$B$9)^5))</f>
      </c>
      <c r="H21" t="str">
        <f>(Model!$B$10*(1*(1+Model!$B$9)^6))</f>
      </c>
      <c r="I21" t="str">
        <f>(Model!$B$10*(1*(1+Model!$B$9)^7))</f>
      </c>
      <c r="J21" t="str">
        <f>(Model!$B$10*(1*(1+Model!$B$9)^8))</f>
      </c>
      <c r="K21" t="str">
        <f>(Model!$B$10*(1*(1+Model!$B$9)^9))</f>
      </c>
    </row>
    <row r="22">
      <c r="A22" s="5" t="s">
        <v>29</v>
      </c>
      <c r="B22" t="str">
        <f>NPV(Model!$B$8,Model!$B$21,Model!$C$21,Model!$D$21,Model!$E$21,Model!$F$21,Model!$G$21,Model!$H$21,Model!$I$21,Model!$J$21,Model!$K$21)</f>
      </c>
    </row>
    <row r="23">
      <c r="A23" s="5" t="s">
        <v>30</v>
      </c>
      <c r="B23" t="str">
        <f>Model!$K$21</f>
      </c>
    </row>
    <row r="24">
      <c r="A24" s="5" t="s">
        <v>31</v>
      </c>
      <c r="B24" t="str">
        <f>(Model!$B$23*Model!$B$11)</f>
      </c>
    </row>
    <row r="25">
      <c r="A25" s="5" t="s">
        <v>32</v>
      </c>
      <c r="B25" t="str">
        <f>(Model!$B$24/((1+Model!$B$8)^Model!$B$13))</f>
      </c>
    </row>
    <row r="26">
      <c r="A26" s="5" t="s">
        <v>33</v>
      </c>
      <c r="B26" t="str">
        <f>(Model!$B$22+Model!$B$25)</f>
      </c>
    </row>
    <row r="27">
      <c r="A27" s="5" t="s">
        <v>34</v>
      </c>
      <c r="B27" t="str">
        <f>(Model!$B$26/Model!$B$19)</f>
      </c>
    </row>
    <row r="28">
      <c r="A28" s="5" t="s">
        <v>35</v>
      </c>
      <c r="B28" t="str">
        <f>(Model!$B$10/Model!$B$26)</f>
      </c>
    </row>
    <row r="29">
      <c r="A29" s="5" t="s">
        <v>36</v>
      </c>
      <c r="B29" t="str">
        <f>((Model!$B$27/Model!$B$7)-1)</f>
      </c>
    </row>
    <row r="30">
      <c r="A30" s="4" t="s">
        <v>37</v>
      </c>
    </row>
    <row r="31">
      <c r="A31" s="9" t="s">
        <v>38</v>
      </c>
      <c r="B31" s="6" t="str">
        <f>Model!$B$27</f>
      </c>
    </row>
    <row r="32">
      <c r="A32" s="5" t="s">
        <v>39</v>
      </c>
      <c r="B32" s="7" t="str">
        <f>Model!$B$29</f>
      </c>
    </row>
    <row r="33">
      <c r="A33" s="5" t="s">
        <v>40</v>
      </c>
      <c r="B33" s="10" t="str">
        <f>Model!$B$26</f>
      </c>
    </row>
    <row r="34">
      <c r="A34" s="5" t="s">
        <v>17</v>
      </c>
      <c r="B34" s="10" t="str">
        <f>Model!$B$10</f>
      </c>
    </row>
    <row r="35">
      <c r="A35" s="5" t="s">
        <v>41</v>
      </c>
      <c r="B35" s="10" t="str">
        <f>Model!$B$23</f>
      </c>
    </row>
    <row r="36">
      <c r="A36" s="5" t="s">
        <v>42</v>
      </c>
      <c r="B36" s="7" t="str">
        <f>Model!$B$28</f>
      </c>
    </row>
    <row r="38">
      <c r="A38" s="4" t="s">
        <v>43</v>
      </c>
    </row>
    <row r="39">
      <c r="B39" s="3" t="s">
        <v>3</v>
      </c>
      <c r="C39" s="3" t="s">
        <v>4</v>
      </c>
      <c r="D39" s="3" t="s">
        <v>5</v>
      </c>
      <c r="E39" s="3" t="s">
        <v>6</v>
      </c>
      <c r="F39" s="3" t="s">
        <v>7</v>
      </c>
      <c r="G39" s="3" t="s">
        <v>8</v>
      </c>
      <c r="H39" s="3" t="s">
        <v>9</v>
      </c>
      <c r="I39" s="3" t="s">
        <v>10</v>
      </c>
      <c r="J39" s="3" t="s">
        <v>11</v>
      </c>
      <c r="K39" s="3" t="s">
        <v>12</v>
      </c>
    </row>
    <row r="40">
      <c r="A40" s="5" t="s">
        <v>44</v>
      </c>
      <c r="B40" s="10" t="str">
        <f>Model!$B$21</f>
      </c>
      <c r="C40" s="10" t="str">
        <f>Model!$C$21</f>
      </c>
      <c r="D40" s="10" t="str">
        <f>Model!$D$21</f>
      </c>
      <c r="E40" s="10" t="str">
        <f>Model!$E$21</f>
      </c>
      <c r="F40" s="10" t="str">
        <f>Model!$F$21</f>
      </c>
      <c r="G40" s="10" t="str">
        <f>Model!$G$21</f>
      </c>
      <c r="H40" s="10" t="str">
        <f>Model!$H$21</f>
      </c>
      <c r="I40" s="10" t="str">
        <f>Model!$I$21</f>
      </c>
      <c r="J40" s="10" t="str">
        <f>Model!$J$21</f>
      </c>
      <c r="K40" s="10" t="str">
        <f>Model!$K$21</f>
      </c>
    </row>
    <row r="42">
      <c r="A42" s="4" t="s">
        <v>45</v>
      </c>
    </row>
    <row r="43">
      <c r="A43" s="3" t="s">
        <v>17</v>
      </c>
      <c r="B43">
        <v>6.5</v>
      </c>
      <c r="C43">
        <v>7.5</v>
      </c>
      <c r="D43">
        <v>8.5</v>
      </c>
      <c r="E43">
        <v>9.5</v>
      </c>
      <c r="F43">
        <v>10.5</v>
      </c>
    </row>
    <row r="44">
      <c r="A44" s="8">
        <v>125</v>
      </c>
      <c r="B44" s="6">
        <v>81.60688217653754</v>
      </c>
      <c r="C44" s="6">
        <v>85.24396992737061</v>
      </c>
      <c r="D44" s="6">
        <v>88.88105767820367</v>
      </c>
      <c r="E44" s="6">
        <v>92.51814542903675</v>
      </c>
      <c r="F44" s="6">
        <v>96.15523317986981</v>
      </c>
    </row>
    <row r="45">
      <c r="A45" s="8">
        <v>145</v>
      </c>
      <c r="B45" s="6">
        <v>94.66398332478354</v>
      </c>
      <c r="C45" s="6">
        <v>98.8830051157499</v>
      </c>
      <c r="D45" s="6">
        <v>103.10202690671625</v>
      </c>
      <c r="E45" s="6">
        <v>107.3210486976826</v>
      </c>
      <c r="F45" s="6">
        <v>111.54007048864896</v>
      </c>
    </row>
    <row r="46">
      <c r="A46" s="8">
        <v>163</v>
      </c>
      <c r="B46" s="6">
        <v>106.41537435820497</v>
      </c>
      <c r="C46" s="6">
        <v>111.15813678529129</v>
      </c>
      <c r="D46" s="6">
        <v>115.9008992123776</v>
      </c>
      <c r="E46" s="6">
        <v>120.6436616394639</v>
      </c>
      <c r="F46" s="6">
        <v>125.38642406655023</v>
      </c>
    </row>
    <row r="47">
      <c r="A47" s="8">
        <v>180</v>
      </c>
      <c r="B47" s="6">
        <v>117.51391033421405</v>
      </c>
      <c r="C47" s="6">
        <v>122.75131669541368</v>
      </c>
      <c r="D47" s="6">
        <v>127.98872305661328</v>
      </c>
      <c r="E47" s="6">
        <v>133.2261294178129</v>
      </c>
      <c r="F47" s="6">
        <v>138.4635357790125</v>
      </c>
    </row>
    <row r="48">
      <c r="A48" s="8">
        <v>200</v>
      </c>
      <c r="B48" s="6">
        <v>130.57101148246008</v>
      </c>
      <c r="C48" s="6">
        <v>136.390351883793</v>
      </c>
      <c r="D48" s="6">
        <v>142.20969228512587</v>
      </c>
      <c r="E48" s="6">
        <v>148.02903268645878</v>
      </c>
      <c r="F48" s="6">
        <v>153.84837308779169</v>
      </c>
    </row>
    <row r="50">
      <c r="A50" s="4" t="s">
        <v>46</v>
      </c>
    </row>
    <row r="51">
      <c r="A51" s="5" t="s">
        <v>47</v>
      </c>
      <c r="B51" t="s">
        <v>48</v>
      </c>
    </row>
    <row r="52">
      <c r="A52" s="5" t="s">
        <v>49</v>
      </c>
      <c r="B52" t="s">
        <v>50</v>
      </c>
    </row>
    <row r="53">
      <c r="A53" s="5" t="s">
        <v>51</v>
      </c>
      <c r="B53" t="s">
        <v>52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53</v>
      </c>
      <c r="B1" s="4" t="s">
        <v>54</v>
      </c>
      <c r="C1" s="4" t="s">
        <v>55</v>
      </c>
    </row>
    <row r="2">
      <c r="A2" t="s">
        <v>56</v>
      </c>
      <c r="B2" t="s">
        <v>57</v>
      </c>
      <c r="C2" t="s">
        <v>48</v>
      </c>
    </row>
    <row r="3">
      <c r="A3" t="s">
        <v>58</v>
      </c>
      <c r="B3" t="s">
        <v>59</v>
      </c>
      <c r="C3" t="s">
        <v>48</v>
      </c>
    </row>
    <row r="4">
      <c r="A4" t="s">
        <v>60</v>
      </c>
      <c r="B4" t="s">
        <v>57</v>
      </c>
      <c r="C4" t="s">
        <v>48</v>
      </c>
    </row>
    <row r="5">
      <c r="A5" t="s">
        <v>61</v>
      </c>
      <c r="B5" t="s">
        <v>57</v>
      </c>
      <c r="C5" t="s">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