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other_obligations">Model!$B$12</definedName>
    <definedName name="normalized_fcf">Model!$B$32</definedName>
    <definedName name="revenue_growth_2027">Model!$B$25</definedName>
    <definedName name="working_capital_investment">Model!$B$26</definedName>
    <definedName name="fcf_yield">Model!$B$10</definedName>
    <definedName name="incremental_wc_rate">Model!$B$11</definedName>
    <definedName name="usable_cash">Model!$B$16</definedName>
    <definedName name="reported_2025_revenue">Model!$B$18</definedName>
    <definedName name="nopat">Model!$B$30</definedName>
    <definedName name="margin_to_justify_price">Model!$B$31</definedName>
    <definedName name="current_price">Model!$B$6</definedName>
    <definedName name="depreciation">Model!$B$21</definedName>
    <definedName name="capex_rate">Model!$B$5</definedName>
    <definedName name="diluted_shares">Model!$B$8</definedName>
    <definedName name="revenue_2027">Model!$B$14</definedName>
    <definedName name="capital_investment">Model!$B$20</definedName>
    <definedName name="fcf_to_justify_price">Model!$B$29</definedName>
    <definedName name="revenue_2026">Model!$B$13</definedName>
    <definedName name="normalized_ebit">Model!$B$23</definedName>
    <definedName name="market_implied_ev">Model!$B$27</definedName>
    <definedName name="enterprise_value">Model!$B$33</definedName>
    <definedName name="value_per_share">Model!$B$35</definedName>
    <definedName name="ebit_margin">Model!$B$9</definedName>
    <definedName name="net_cash_adjustment">Model!$B$22</definedName>
    <definedName name="revenue_growth_2026">Model!$B$24</definedName>
    <definedName name="cash_tax">Model!$B$28</definedName>
    <definedName name="da_rate">Model!$B$7</definedName>
    <definedName name="tax_rate">Model!$B$15</definedName>
    <definedName name="equity_value">Model!$B$34</definedName>
    <definedName name="upside_fraction">Model!$B$36</definedName>
  </definedNames>
  <calcPr calcId="122211" fullCalcOnLoad="true"/>
</workbook>
</file>

<file path=xl/sharedStrings.xml><?xml version="1.0" encoding="utf-8"?>
<sst xmlns="http://schemas.openxmlformats.org/spreadsheetml/2006/main" count="95" uniqueCount="95">
  <si>
    <t>Innodata 2027 normalized cash flow valuation</t>
  </si>
  <si>
    <t>As of 2026-10-02  ·  Currency: USD  ·  https://modeledge.ai/model/fm_a146fab28dd580e17fe6f7c40b28cba9</t>
  </si>
  <si>
    <t>Inputs</t>
  </si>
  <si>
    <t>Capital investment as share of revenue</t>
  </si>
  <si>
    <t>Current share price</t>
  </si>
  <si>
    <t>Depreciation and amortization as share of revenue</t>
  </si>
  <si>
    <t>Estimated diluted share count</t>
  </si>
  <si>
    <t>Operating margin after stock compensation</t>
  </si>
  <si>
    <t>Forward cash flow yield on enterprise value</t>
  </si>
  <si>
    <t>Working capital required on incremental revenue</t>
  </si>
  <si>
    <t>June pension and software license obligations</t>
  </si>
  <si>
    <t>2026 revenue estimate</t>
  </si>
  <si>
    <t>2027 revenue estimate</t>
  </si>
  <si>
    <t>Normalized cash tax rate</t>
  </si>
  <si>
    <t>June cash excluding customer pass-through prepayments</t>
  </si>
  <si>
    <t>Constants</t>
  </si>
  <si>
    <t>reported_2025_revenue</t>
  </si>
  <si>
    <t>Calculations</t>
  </si>
  <si>
    <t>capital_investment</t>
  </si>
  <si>
    <t>depreciation</t>
  </si>
  <si>
    <t>net_cash_adjustment</t>
  </si>
  <si>
    <t>normalized_ebit</t>
  </si>
  <si>
    <t>revenue_growth_2026</t>
  </si>
  <si>
    <t>revenue_growth_2027</t>
  </si>
  <si>
    <t>working_capital_investment</t>
  </si>
  <si>
    <t>market_implied_ev</t>
  </si>
  <si>
    <t>cash_tax</t>
  </si>
  <si>
    <t>fcf_to_justify_price</t>
  </si>
  <si>
    <t>nopat</t>
  </si>
  <si>
    <t>margin_to_justify_price</t>
  </si>
  <si>
    <t>normalized_fcf</t>
  </si>
  <si>
    <t>enterprise_value</t>
  </si>
  <si>
    <t>equity_value</t>
  </si>
  <si>
    <t>value_per_share</t>
  </si>
  <si>
    <t>upside_fraction</t>
  </si>
  <si>
    <t>Outputs</t>
  </si>
  <si>
    <t>Fair value per share</t>
  </si>
  <si>
    <t>Upside or downside</t>
  </si>
  <si>
    <t>2027 normalized unlevered FCF ($M)</t>
  </si>
  <si>
    <t>2027 operating profit after stock compensation ($M)</t>
  </si>
  <si>
    <t>Enterprise value ($M)</t>
  </si>
  <si>
    <t>Equity value ($M)</t>
  </si>
  <si>
    <t>2027 revenue growth</t>
  </si>
  <si>
    <t>FCF required at selected valuation yield ($M)</t>
  </si>
  <si>
    <t>Operating margin required at current price</t>
  </si>
  <si>
    <t>Scenarios (reference)</t>
  </si>
  <si>
    <t>base</t>
  </si>
  <si>
    <t/>
  </si>
  <si>
    <t>bear</t>
  </si>
  <si>
    <t>ebit_margin = 0.14, fcf_yield = 0.055, revenue_2027 = 380</t>
  </si>
  <si>
    <t>bull</t>
  </si>
  <si>
    <t>ebit_margin = 0.24, fcf_yield = 0.0275, revenue_2027 = 600</t>
  </si>
  <si>
    <t>Claim</t>
  </si>
  <si>
    <t>URL</t>
  </si>
  <si>
    <t>Accessed</t>
  </si>
  <si>
    <t>October 2 Model Edge reference INOD quote $70.07, refreshed 2026-10-02T17:10:07.229218-06:00. Price alone is not evidence to change operating forecasts; BRUN separately refreshes the existing peer-relative valuation.</t>
  </si>
  <si>
    <t>2026-10-02</t>
  </si>
  <si>
    <t>October 2 CEO and guidance-history artifacts reviewed. Past guidance beats do not constitute a new raised forecast. September 30 company release confirms the Vicon-equipped New Jersey motion-capture lab, with dataset sales and custom testing services, but discloses no revenue, order value, costs or margin contribution. Preserve $480M FY2027 revenue, 20% EBIT margin after SBC, $134M usable cash, 35.7M shares and 3.5% FCF yield. This is EBIT margin, not a 20% final FCF margin; the model separately deducts tax/capex/working capital. Compensation and customer-concentration risks remain.</t>
  </si>
  <si>
    <t>https://modeledge.ai/artifact/ffe85d6135129af196acd60d57c685527483e44957167b387eeca0d912c88c81</t>
  </si>
  <si>
    <t>Additional supporting source for the October 2 INOD review; see the first dated evidence note.</t>
  </si>
  <si>
    <t>https://modeledge.ai/artifact/caa823586a92b16508945c05463f8647b96371ec31a5517f6fec26d1da5dfe02</t>
  </si>
  <si>
    <t>https://www.nasdaq.com/press-release/innodata-opens-motion-capture-ai-lab-help-humanoids-move-humans-2026-09-30</t>
  </si>
  <si>
    <t>September 30 Modeledge reference INOD price $65.76, refreshed 2026-09-30T15:27:35.140708-06:00. This quote refresh changes market-relative outputs; any intrinsic effects are separately explained. For USAU only, the existing financing-price formula mechanically links valuation to price.</t>
  </si>
  <si>
    <t>2026-09-30</t>
  </si>
  <si>
    <t>September 30 amended 8-K and both employment amendments specify Rahul Singhal's $636,276 CEO salary and 100% target bonus, and Jack Abuhoff's $600,000 executive-chair salary and target bonus of at least 100%, effective September 30. This supersedes the earlier September 24 no-change-to-compensation observation. The consensual transition waives Good Reason/severance for that transition. No company guidance change or complete incremental cost bridge was disclosed. Preserve $480M 2027 revenue, 20% normalized FCF margin after SBC, 3.5% yield, $134M usable cash and 35.7M shares.</t>
  </si>
  <si>
    <t>https://modeledge.ai/company/INOD/filing/8-KA/0001104659-26-112351</t>
  </si>
  <si>
    <t>September 29 Modeledge reference INOD stock price $66.94, retrieved 2026-09-29T15:15:01.088574-06:00; a post-session reference snapshot, not an asserted official close. No operating or intrinsic valuation inputs changed in this review.</t>
  </si>
  <si>
    <t>2026-09-29</t>
  </si>
  <si>
    <t>September 29: read both new research artifacts in full. Eight-quarter customer analysis reiterates the existing model's Q2 concentration risk: estimated top-customer revenue fell from about $50.5M to $34.1M sequentially while total revenue increased. Rounded concentrations are estimates and do not name Meta. Private AI-data comps mix old funding marks, estimated valuations, gross revenue and annualized run rates; they do not support a direct public EV/FCF re-rating. Retain $480M FY2027 revenue, 20% EBIT after SBC, 3.5% yield, $134M usable cash and 35.7M shares.</t>
  </si>
  <si>
    <t>https://modeledge.ai/artifact/0484304f74c09cf1ac27e5e3ed47b888be8e32ff132047b7552fd054722a1479</t>
  </si>
  <si>
    <t>Additional supporting record for the September 29 INOD review.</t>
  </si>
  <si>
    <t>https://modeledge.ai/artifact/bd3eb74514d93eaf95e726e365ac41a7353ef5b4d694ea7779faea5660a5558f</t>
  </si>
  <si>
    <t>September 25, 2026 Model Edge reference INOD price $69.21, refreshed 2026-09-25T15:02:45.338909-06:00. This changes market-relative outputs; intrinsic changes are separately sourced.</t>
  </si>
  <si>
    <t>2026-09-26</t>
  </si>
  <si>
    <t>The new artifact analyzes historical price volatility, not incremental operating forecasts or confirmed contract economics.</t>
  </si>
  <si>
    <t>https://modeledge.ai/artifact/dc2b70ed8671cfb8b3d72af381d0fa9159d77255b3a8f18453b0551857c1006f</t>
  </si>
  <si>
    <t>September 24: reviewed the new Singhal compensation artifact and primary March 3 and August 7 8-Ks. CEO succession is effective September 30; existing $500,000 salary and performance-contingent target bonus are not an incremental guaranteed award from the succession announcement. Historical grant-date equity values are not recurring annual cash costs. Keep SBC expensed within modeled EBIT, existing 35.7M diluted-share estimate and $134M usable cash. No company-confirmed incremental Meta/Muse contract economics were found; preserve the source attribution and concentration caveats.</t>
  </si>
  <si>
    <t>https://www.sec.gov/Archives/edgar/data/903651/000110465926025739/</t>
  </si>
  <si>
    <t>2026-09-24</t>
  </si>
  <si>
    <t>September 24 reference INOD price $71.87; quote refresh timestamp 2026-09-24T15:15:28.629614-06:00. This changes market-relative outputs; price alone does not change operating assumptions.</t>
  </si>
  <si>
    <t>Supporting primary filing for the September 24 source review described above.</t>
  </si>
  <si>
    <t>https://www.sec.gov/Archives/edgar/data/903651/000110465926092010/</t>
  </si>
  <si>
    <t>Q2 2026 revenue $92.142M, EBIT calculated $15.860M; SBC $7.196M; cash excluding pass-through prepayments approximately $134M; full-year revenue growth guidance at least 40%.</t>
  </si>
  <si>
    <t>https://investor.innodata.com/news/news-details/2026/Innodata-Reports-Record-Second-Quarter-2026-Results/default.aspx</t>
  </si>
  <si>
    <t>2025 revenue $251.663M.</t>
  </si>
  <si>
    <t>https://www.sec.gov/Archives/edgar/data/903651/000110465926020655/inod-20251231x10k.htm</t>
  </si>
  <si>
    <t>July 31 basic shares 34.382651M and Q2 diluted weighted-average shares 34.771M versus basic 33.468M. Analyst diluted proxy 35.7M approximates latest basic plus Q2 incremental dilution; it is not a reported period-end diluted count. Pension and license obligations total $11.199M.</t>
  </si>
  <si>
    <t>https://www.sec.gov/Archives/edgar/data/903651/000110465926092021/inod-20260630x10q.htm</t>
  </si>
  <si>
    <t>2026/2027 revenue, margins, capitalization yields and reinvestment assumptions are analyst scenarios, not management guidance or peer-derived multiples. 24% tax follows the 23%-25% long-run range discussed on the August 6 earnings call. D&amp;A 2.5% and capex 3% are near first-half ratios; 6% incremental working capital is judgment.</t>
  </si>
  <si>
    <t>Meta is reported to be the largest customer; the Muse connection is unconfirmed. Hunterbrook disclosed its affiliate was long INOD. No separate Muse revenue or royalty is assumed.</t>
  </si>
  <si>
    <t>https://hntrbrk.com/breaking-news/innodata-muse</t>
  </si>
  <si>
    <t>August 6 $300M ATM authorization is financing capacity, not evidence of issuance. No unverified proceeds or shares included.</t>
  </si>
  <si>
    <t>https://www.sec.gov/Archives/edgar/data/903651/000110465926092133/tm2622364d1_8k.htm</t>
  </si>
  <si>
    <t>Modeledge quote $70.9593 at 2026-09-23T17:04:18Z. This is a price snapshot and market inputs may refresh.</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</si>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</sst>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0"/>
    <numFmt numFmtId="167" formatCode="#,##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0.03</v>
      </c>
    </row>
    <row r="6">
      <c r="A6" s="4" t="s">
        <v>4</v>
      </c>
      <c r="B6" s="6">
        <v>70.07</v>
      </c>
    </row>
    <row r="7">
      <c r="A7" s="4" t="s">
        <v>5</v>
      </c>
      <c r="B7" s="5">
        <v>0.025</v>
      </c>
    </row>
    <row r="8">
      <c r="A8" s="4" t="s">
        <v>6</v>
      </c>
      <c r="B8">
        <v>35.7</v>
      </c>
    </row>
    <row r="9">
      <c r="A9" s="4" t="s">
        <v>7</v>
      </c>
      <c r="B9" s="5">
        <v>0.2</v>
      </c>
    </row>
    <row r="10">
      <c r="A10" s="4" t="s">
        <v>8</v>
      </c>
      <c r="B10" s="5">
        <v>0.035</v>
      </c>
    </row>
    <row r="11">
      <c r="A11" s="4" t="s">
        <v>9</v>
      </c>
      <c r="B11" s="5">
        <v>0.06</v>
      </c>
    </row>
    <row r="12">
      <c r="A12" s="4" t="s">
        <v>10</v>
      </c>
      <c r="B12">
        <v>11.199</v>
      </c>
    </row>
    <row r="13">
      <c r="A13" s="4" t="s">
        <v>11</v>
      </c>
      <c r="B13">
        <v>370</v>
      </c>
    </row>
    <row r="14">
      <c r="A14" s="4" t="s">
        <v>12</v>
      </c>
      <c r="B14">
        <v>480</v>
      </c>
    </row>
    <row r="15">
      <c r="A15" s="4" t="s">
        <v>13</v>
      </c>
      <c r="B15" s="5">
        <v>0.24</v>
      </c>
    </row>
    <row r="16">
      <c r="A16" s="4" t="s">
        <v>14</v>
      </c>
      <c r="B16">
        <v>134</v>
      </c>
    </row>
    <row r="17">
      <c r="A17" s="3" t="s">
        <v>15</v>
      </c>
    </row>
    <row r="18">
      <c r="A18" s="4" t="s">
        <v>16</v>
      </c>
      <c r="B18">
        <v>251.663</v>
      </c>
    </row>
    <row r="19">
      <c r="A19" s="3" t="s">
        <v>17</v>
      </c>
    </row>
    <row r="20">
      <c r="A20" s="4" t="s">
        <v>18</v>
      </c>
      <c r="B20" t="str">
        <f>(Model!$B$14*Model!$B$5)</f>
      </c>
    </row>
    <row r="21">
      <c r="A21" s="4" t="s">
        <v>19</v>
      </c>
      <c r="B21" t="str">
        <f>(Model!$B$14*Model!$B$7)</f>
      </c>
    </row>
    <row r="22">
      <c r="A22" s="4" t="s">
        <v>20</v>
      </c>
      <c r="B22" t="str">
        <f>(Model!$B$16-Model!$B$12)</f>
      </c>
    </row>
    <row r="23">
      <c r="A23" s="4" t="s">
        <v>21</v>
      </c>
      <c r="B23" t="str">
        <f>(Model!$B$14*Model!$B$9)</f>
      </c>
    </row>
    <row r="24">
      <c r="A24" s="4" t="s">
        <v>22</v>
      </c>
      <c r="B24" t="str">
        <f>((Model!$B$13/Model!$B$18)-1)</f>
      </c>
    </row>
    <row r="25">
      <c r="A25" s="4" t="s">
        <v>23</v>
      </c>
      <c r="B25" t="str">
        <f>((Model!$B$14/Model!$B$13)-1)</f>
      </c>
    </row>
    <row r="26">
      <c r="A26" s="4" t="s">
        <v>24</v>
      </c>
      <c r="B26" t="str">
        <f>(MAX((Model!$B$14-Model!$B$13),0)*Model!$B$11)</f>
      </c>
    </row>
    <row r="27">
      <c r="A27" s="4" t="s">
        <v>25</v>
      </c>
      <c r="B27" t="str">
        <f>((Model!$B$6*Model!$B$8)-Model!$B$22)</f>
      </c>
    </row>
    <row r="28">
      <c r="A28" s="4" t="s">
        <v>26</v>
      </c>
      <c r="B28" t="str">
        <f>(Model!$B$23*Model!$B$15)</f>
      </c>
    </row>
    <row r="29">
      <c r="A29" s="4" t="s">
        <v>27</v>
      </c>
      <c r="B29" t="str">
        <f>(Model!$B$27*Model!$B$10)</f>
      </c>
    </row>
    <row r="30">
      <c r="A30" s="4" t="s">
        <v>28</v>
      </c>
      <c r="B30" t="str">
        <f>(Model!$B$23-Model!$B$28)</f>
      </c>
    </row>
    <row r="31">
      <c r="A31" s="4" t="s">
        <v>29</v>
      </c>
      <c r="B31" t="str">
        <f>((((Model!$B$29-Model!$B$21)+Model!$B$20)+Model!$B$26)/(Model!$B$14*(1-Model!$B$15)))</f>
      </c>
    </row>
    <row r="32">
      <c r="A32" s="4" t="s">
        <v>30</v>
      </c>
      <c r="B32" t="str">
        <f>(((Model!$B$30+Model!$B$21)-Model!$B$20)-Model!$B$26)</f>
      </c>
    </row>
    <row r="33">
      <c r="A33" s="4" t="s">
        <v>31</v>
      </c>
      <c r="B33" t="str">
        <f>(Model!$B$32/Model!$B$10)</f>
      </c>
    </row>
    <row r="34">
      <c r="A34" s="4" t="s">
        <v>32</v>
      </c>
      <c r="B34" t="str">
        <f>(Model!$B$33+Model!$B$22)</f>
      </c>
    </row>
    <row r="35">
      <c r="A35" s="4" t="s">
        <v>33</v>
      </c>
      <c r="B35" t="str">
        <f>(Model!$B$34/Model!$B$8)</f>
      </c>
    </row>
    <row r="36">
      <c r="A36" s="4" t="s">
        <v>34</v>
      </c>
      <c r="B36" t="str">
        <f>((Model!$B$35/Model!$B$6)-1)</f>
      </c>
    </row>
    <row r="37">
      <c r="A37" s="3" t="s">
        <v>35</v>
      </c>
    </row>
    <row r="38">
      <c r="A38" s="4" t="s">
        <v>36</v>
      </c>
      <c r="B38" s="6" t="str">
        <f>Model!$B$35</f>
      </c>
    </row>
    <row r="39">
      <c r="A39" s="4" t="s">
        <v>37</v>
      </c>
      <c r="B39" s="5" t="str">
        <f>Model!$B$36</f>
      </c>
    </row>
    <row r="40">
      <c r="A40" s="4" t="s">
        <v>38</v>
      </c>
      <c r="B40" s="7" t="str">
        <f>Model!$B$32</f>
      </c>
    </row>
    <row r="41">
      <c r="A41" s="4" t="s">
        <v>39</v>
      </c>
      <c r="B41" s="7" t="str">
        <f>Model!$B$23</f>
      </c>
    </row>
    <row r="42">
      <c r="A42" s="4" t="s">
        <v>40</v>
      </c>
      <c r="B42" s="8" t="str">
        <f>Model!$B$33</f>
      </c>
    </row>
    <row r="43">
      <c r="A43" s="4" t="s">
        <v>41</v>
      </c>
      <c r="B43" s="8" t="str">
        <f>Model!$B$34</f>
      </c>
    </row>
    <row r="44">
      <c r="A44" s="4" t="s">
        <v>42</v>
      </c>
      <c r="B44" s="5" t="str">
        <f>Model!$B$25</f>
      </c>
    </row>
    <row r="45">
      <c r="A45" s="4" t="s">
        <v>43</v>
      </c>
      <c r="B45" s="7" t="str">
        <f>Model!$B$29</f>
      </c>
    </row>
    <row r="46">
      <c r="A46" s="4" t="s">
        <v>44</v>
      </c>
      <c r="B46" s="5" t="str">
        <f>Model!$B$31</f>
      </c>
    </row>
    <row r="48">
      <c r="A48" s="3" t="s">
        <v>45</v>
      </c>
    </row>
    <row r="49">
      <c r="A49" s="4" t="s">
        <v>46</v>
      </c>
      <c r="B49" t="s">
        <v>47</v>
      </c>
    </row>
    <row r="50">
      <c r="A50" s="4" t="s">
        <v>48</v>
      </c>
      <c r="B50" t="s">
        <v>49</v>
      </c>
    </row>
    <row r="51">
      <c r="A51" s="4" t="s">
        <v>50</v>
      </c>
      <c r="B51" t="s">
        <v>51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94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52</v>
      </c>
      <c r="B1" s="3" t="s">
        <v>53</v>
      </c>
      <c r="C1" s="3" t="s">
        <v>54</v>
      </c>
    </row>
    <row r="2">
      <c r="A2" t="s">
        <v>55</v>
      </c>
      <c r="B2" t="s">
        <v>47</v>
      </c>
      <c r="C2" t="s">
        <v>56</v>
      </c>
    </row>
    <row r="3">
      <c r="A3" t="s">
        <v>57</v>
      </c>
      <c r="B3" t="s">
        <v>58</v>
      </c>
      <c r="C3" t="s">
        <v>56</v>
      </c>
    </row>
    <row r="4">
      <c r="A4" t="s">
        <v>59</v>
      </c>
      <c r="B4" t="s">
        <v>60</v>
      </c>
      <c r="C4" t="s">
        <v>56</v>
      </c>
    </row>
    <row r="5">
      <c r="A5" t="s">
        <v>59</v>
      </c>
      <c r="B5" t="s">
        <v>61</v>
      </c>
      <c r="C5" t="s">
        <v>56</v>
      </c>
    </row>
    <row r="6">
      <c r="A6" t="s">
        <v>62</v>
      </c>
      <c r="B6" t="s">
        <v>47</v>
      </c>
      <c r="C6" t="s">
        <v>63</v>
      </c>
    </row>
    <row r="7">
      <c r="A7" t="s">
        <v>64</v>
      </c>
      <c r="B7" t="s">
        <v>65</v>
      </c>
      <c r="C7" t="s">
        <v>63</v>
      </c>
    </row>
    <row r="8">
      <c r="A8" t="s">
        <v>66</v>
      </c>
      <c r="B8" t="s">
        <v>47</v>
      </c>
      <c r="C8" t="s">
        <v>67</v>
      </c>
    </row>
    <row r="9">
      <c r="A9" t="s">
        <v>68</v>
      </c>
      <c r="B9" t="s">
        <v>69</v>
      </c>
      <c r="C9" t="s">
        <v>67</v>
      </c>
    </row>
    <row r="10">
      <c r="A10" t="s">
        <v>70</v>
      </c>
      <c r="B10" t="s">
        <v>71</v>
      </c>
      <c r="C10" t="s">
        <v>67</v>
      </c>
    </row>
    <row r="11">
      <c r="A11" t="s">
        <v>72</v>
      </c>
      <c r="B11" t="s">
        <v>47</v>
      </c>
      <c r="C11" t="s">
        <v>73</v>
      </c>
    </row>
    <row r="12">
      <c r="A12" t="s">
        <v>74</v>
      </c>
      <c r="B12" t="s">
        <v>75</v>
      </c>
      <c r="C12" t="s">
        <v>73</v>
      </c>
    </row>
    <row r="13">
      <c r="A13" t="s">
        <v>76</v>
      </c>
      <c r="B13" t="s">
        <v>77</v>
      </c>
      <c r="C13" t="s">
        <v>78</v>
      </c>
    </row>
    <row r="14">
      <c r="A14" t="s">
        <v>79</v>
      </c>
      <c r="B14" t="s">
        <v>47</v>
      </c>
      <c r="C14" t="s">
        <v>78</v>
      </c>
    </row>
    <row r="15">
      <c r="A15" t="s">
        <v>80</v>
      </c>
      <c r="B15" t="s">
        <v>81</v>
      </c>
      <c r="C15" t="s">
        <v>78</v>
      </c>
    </row>
    <row r="16">
      <c r="A16" t="s">
        <v>82</v>
      </c>
      <c r="B16" t="s">
        <v>83</v>
      </c>
      <c r="C16" t="s">
        <v>47</v>
      </c>
    </row>
    <row r="17">
      <c r="A17" t="s">
        <v>84</v>
      </c>
      <c r="B17" t="s">
        <v>85</v>
      </c>
      <c r="C17" t="s">
        <v>47</v>
      </c>
    </row>
    <row r="18">
      <c r="A18" t="s">
        <v>86</v>
      </c>
      <c r="B18" t="s">
        <v>87</v>
      </c>
      <c r="C18" t="s">
        <v>47</v>
      </c>
    </row>
    <row r="19">
      <c r="A19" t="s">
        <v>88</v>
      </c>
      <c r="B19" t="s">
        <v>83</v>
      </c>
      <c r="C19" t="s">
        <v>47</v>
      </c>
    </row>
    <row r="20">
      <c r="A20" t="s">
        <v>89</v>
      </c>
      <c r="B20" t="s">
        <v>90</v>
      </c>
      <c r="C20" t="s">
        <v>47</v>
      </c>
    </row>
    <row r="21">
      <c r="A21" t="s">
        <v>91</v>
      </c>
      <c r="B21" t="s">
        <v>92</v>
      </c>
      <c r="C21" t="s">
        <v>47</v>
      </c>
    </row>
    <row r="22">
      <c r="A22" t="s">
        <v>93</v>
      </c>
      <c r="B22" t="s">
        <v>47</v>
      </c>
      <c r="C22" t="s">
        <v>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