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Model!$B$21</definedName>
    <definedName name="fy26_adjusted_eps_eur">Model!$B$8</definedName>
    <definedName name="target_pe">Model!$B$10</definedName>
    <definedName name="tax_normalization_eur">Model!$B$11</definedName>
    <definedName name="shares_post_asr_m">Model!$B$13</definedName>
    <definedName name="normalized_fy26_eps_eur">Model!$B$15</definedName>
    <definedName name="lookthrough_fy27_eps_eur">Model!$B$16</definedName>
    <definedName name="lookthrough_fy27_eps_usd">Model!$B$17</definedName>
    <definedName name="current_price">Model!$B$6</definedName>
    <definedName name="eur_usd">Model!$B$7</definedName>
    <definedName name="fy27_eps_growth">Model!$B$9</definedName>
    <definedName name="current_forward_pe">Model!$B$18</definedName>
    <definedName name="fair_value">Model!$B$19</definedName>
    <definedName name="implied_equity_value_m">Model!$B$20</definedName>
  </definedNames>
  <calcPr calcId="122211" fullCalcOnLoad="true"/>
</workbook>
</file>

<file path=xl/sharedStrings.xml><?xml version="1.0" encoding="utf-8"?>
<sst xmlns="http://schemas.openxmlformats.org/spreadsheetml/2006/main" count="46" uniqueCount="46">
  <si>
    <t>Birkenstock FY2027 look-through P/E valuation</t>
  </si>
  <si>
    <t xml:space="preserve">Forward P/E valuation for Birkenstock that starts with management's fiscal 2026 adjusted EPS guidance, restores the approximately EUR 0.08 per-share impact from non-recurring tax, refinancing and accelerated-share-repurchase items, grows normalized earnings into fiscal 2027, converts the result to U.S. dollars, and applies a target forward P/E. Bear and bull cases vary earnings growth, currency and the multiple; the model does not capitalize the non-recurring 2026 charges.
</t>
  </si>
  <si>
    <t>As of 2026-08-13  ·  Currency: USD  ·  https://modeledge.ai/model/fm_a58db89a3b670ea418fcbbbe68a82f0c</t>
  </si>
  <si>
    <t>Inputs</t>
  </si>
  <si>
    <t>Current price</t>
  </si>
  <si>
    <t>EUR/USD</t>
  </si>
  <si>
    <t>FY2026 adjusted EPS</t>
  </si>
  <si>
    <t>FY2027 normalized EPS growth</t>
  </si>
  <si>
    <t>Target FY2027 P/E</t>
  </si>
  <si>
    <t>FY2026 one-off EPS normalization</t>
  </si>
  <si>
    <t>Constants</t>
  </si>
  <si>
    <t>shares_post_asr_m</t>
  </si>
  <si>
    <t>Calculations</t>
  </si>
  <si>
    <t>normalized_fy26_eps_eur</t>
  </si>
  <si>
    <t>lookthrough_fy27_eps_eur</t>
  </si>
  <si>
    <t>lookthrough_fy27_eps_usd</t>
  </si>
  <si>
    <t>current_forward_pe</t>
  </si>
  <si>
    <t>fair_value</t>
  </si>
  <si>
    <t>implied_equity_value_m</t>
  </si>
  <si>
    <t>upside</t>
  </si>
  <si>
    <t>Outputs</t>
  </si>
  <si>
    <t>Fair value</t>
  </si>
  <si>
    <t>Upside / downside</t>
  </si>
  <si>
    <t>Look-through FY2027 EPS</t>
  </si>
  <si>
    <t>Look-through FY2027 EPS in euros</t>
  </si>
  <si>
    <t>Normalized FY2026 EPS</t>
  </si>
  <si>
    <t>Implied equity value</t>
  </si>
  <si>
    <t>Current P/E on FY2027 EPS</t>
  </si>
  <si>
    <t>Scenarios (reference)</t>
  </si>
  <si>
    <t>base</t>
  </si>
  <si>
    <t/>
  </si>
  <si>
    <t>bear</t>
  </si>
  <si>
    <t>eur_usd = 1.1, fy26_adjusted_eps_eur = 1.9, fy27_eps_growth = 0.08, target_pe = 16, tax_normalization_eur = 0.08</t>
  </si>
  <si>
    <t>bull</t>
  </si>
  <si>
    <t>eur_usd = 1.22, fy26_adjusted_eps_eur = 2.05, fy27_eps_growth = 0.2, target_pe = 23, tax_normalization_eur = 0.08</t>
  </si>
  <si>
    <t>Claim</t>
  </si>
  <si>
    <t>URL</t>
  </si>
  <si>
    <t>Accessed</t>
  </si>
  <si>
    <t>Fiscal Q3 2026 revenue grew 15% in constant currency; management raised FY2026 adjusted EBITDA guidance to at least EUR 710 million and maintained adjusted EPS guidance of EUR 1.90-EUR 2.05.</t>
  </si>
  <si>
    <t>https://storage.googleapis.com/d8a084c25db2/0001977102/0001193125-26-347762/birk-ex99_1.htm</t>
  </si>
  <si>
    <t>2026-08-13</t>
  </si>
  <si>
    <t>The Q3 release reported adjusted EPS of EUR 0.74, up 19%, completion of a EUR 230 million accelerated share repurchase that reduced outstanding shares by 6 million, and net leverage of 1.8x.</t>
  </si>
  <si>
    <t>On the Q3 call, management said the abnormal fiscal 2026 tax impact is approximately EUR 0.08 per share, recurring tax should return to the high-20s, and finance costs should normalize near EUR 25 million per quarter.</t>
  </si>
  <si>
    <t>https://www.birkenstock-holding.com/news-events</t>
  </si>
  <si>
    <t>BIRK's market price was USD 41.59 at 2026-08-13T13:31:46Z.</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</si>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</sst>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0"/>
    <numFmt numFmtId="166" formatCode="0.0%"/>
    <numFmt numFmtId="167" formatCode="0.0"/>
    <numFmt numFmtId="168"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3" fillId="0" borderId="0" xfId="0" applyFon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41.59</v>
      </c>
    </row>
    <row r="7">
      <c r="A7" s="4" t="s">
        <v>5</v>
      </c>
      <c r="B7" s="6">
        <v>1.16</v>
      </c>
    </row>
    <row r="8">
      <c r="A8" s="4" t="s">
        <v>6</v>
      </c>
      <c r="B8">
        <v>1.975</v>
      </c>
    </row>
    <row r="9">
      <c r="A9" s="4" t="s">
        <v>7</v>
      </c>
      <c r="B9" s="7">
        <v>0.15</v>
      </c>
    </row>
    <row r="10">
      <c r="A10" s="4" t="s">
        <v>8</v>
      </c>
      <c r="B10" s="8">
        <v>18</v>
      </c>
    </row>
    <row r="11">
      <c r="A11" s="4" t="s">
        <v>9</v>
      </c>
      <c r="B11">
        <v>0.08</v>
      </c>
    </row>
    <row r="12">
      <c r="A12" s="3" t="s">
        <v>10</v>
      </c>
    </row>
    <row r="13">
      <c r="A13" s="4" t="s">
        <v>11</v>
      </c>
      <c r="B13">
        <v>177.906</v>
      </c>
    </row>
    <row r="14">
      <c r="A14" s="3" t="s">
        <v>12</v>
      </c>
    </row>
    <row r="15">
      <c r="A15" s="4" t="s">
        <v>13</v>
      </c>
      <c r="B15" t="str">
        <f>(Model!$B$8+Model!$B$11)</f>
      </c>
    </row>
    <row r="16">
      <c r="A16" s="4" t="s">
        <v>14</v>
      </c>
      <c r="B16" t="str">
        <f>(Model!$B$15*(1+Model!$B$9))</f>
      </c>
    </row>
    <row r="17">
      <c r="A17" s="4" t="s">
        <v>15</v>
      </c>
      <c r="B17" t="str">
        <f>(Model!$B$16*Model!$B$7)</f>
      </c>
    </row>
    <row r="18">
      <c r="A18" s="4" t="s">
        <v>16</v>
      </c>
      <c r="B18" t="str">
        <f>(Model!$B$6/Model!$B$17)</f>
      </c>
    </row>
    <row r="19">
      <c r="A19" s="4" t="s">
        <v>17</v>
      </c>
      <c r="B19" t="str">
        <f>(Model!$B$17*Model!$B$10)</f>
      </c>
    </row>
    <row r="20">
      <c r="A20" s="4" t="s">
        <v>18</v>
      </c>
      <c r="B20" t="str">
        <f>(Model!$B$19*Model!$B$13)</f>
      </c>
    </row>
    <row r="21">
      <c r="A21" s="4" t="s">
        <v>19</v>
      </c>
      <c r="B21" t="str">
        <f>((Model!$B$19/Model!$B$6)-1)</f>
      </c>
    </row>
    <row r="22">
      <c r="A22" s="3" t="s">
        <v>20</v>
      </c>
    </row>
    <row r="23">
      <c r="A23" s="9" t="s">
        <v>21</v>
      </c>
      <c r="B23" s="5" t="str">
        <f>Model!$B$19</f>
      </c>
    </row>
    <row r="24">
      <c r="A24" s="4" t="s">
        <v>22</v>
      </c>
      <c r="B24" s="7" t="str">
        <f>Model!$B$21</f>
      </c>
    </row>
    <row r="25">
      <c r="A25" s="4" t="s">
        <v>23</v>
      </c>
      <c r="B25" s="5" t="str">
        <f>Model!$B$17</f>
      </c>
    </row>
    <row r="26">
      <c r="A26" s="4" t="s">
        <v>24</v>
      </c>
      <c r="B26" s="6" t="str">
        <f>Model!$B$16</f>
      </c>
    </row>
    <row r="27">
      <c r="A27" s="4" t="s">
        <v>25</v>
      </c>
      <c r="B27" s="6" t="str">
        <f>Model!$B$15</f>
      </c>
    </row>
    <row r="28">
      <c r="A28" s="4" t="s">
        <v>26</v>
      </c>
      <c r="B28" s="10" t="str">
        <f>Model!$B$20</f>
      </c>
    </row>
    <row r="29">
      <c r="A29" s="4" t="s">
        <v>27</v>
      </c>
      <c r="B29" s="8" t="str">
        <f>Model!$B$18</f>
      </c>
    </row>
    <row r="31">
      <c r="A31" s="3" t="s">
        <v>28</v>
      </c>
    </row>
    <row r="32">
      <c r="A32" s="4" t="s">
        <v>29</v>
      </c>
      <c r="B32" t="s">
        <v>30</v>
      </c>
    </row>
    <row r="33">
      <c r="A33" s="4" t="s">
        <v>31</v>
      </c>
      <c r="B33" t="s">
        <v>32</v>
      </c>
    </row>
    <row r="34">
      <c r="A34" s="4"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39</v>
      </c>
      <c r="C2" t="s">
        <v>40</v>
      </c>
    </row>
    <row r="3">
      <c r="A3" t="s">
        <v>41</v>
      </c>
      <c r="B3" t="s">
        <v>39</v>
      </c>
      <c r="C3" t="s">
        <v>40</v>
      </c>
    </row>
    <row r="4">
      <c r="A4" t="s">
        <v>42</v>
      </c>
      <c r="B4" t="s">
        <v>43</v>
      </c>
      <c r="C4" t="s">
        <v>40</v>
      </c>
    </row>
    <row r="5">
      <c r="A5" t="s">
        <v>44</v>
      </c>
      <c r="B5" t="s">
        <v>30</v>
      </c>
      <c r="C5"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