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upside_pct">Model!$B$34</definedName>
    <definedName name="cash">Model!$B$8</definedName>
    <definedName name="fy2026_adjusted_fcf_guide_mid_m">Model!$B$18</definedName>
    <definedName name="july_2026_term_loan_increase_m">Model!$B$19</definedName>
    <definedName name="june_30_2026_debt_carrying_value_m">Model!$B$21</definedName>
    <definedName name="unlevered_fcf">Model!$B$28</definedName>
    <definedName name="enterprise_value">Model!$B$30</definedName>
    <definedName name="current_ev_to_unlevered_fcf">Model!$B$31</definedName>
    <definedName name="debt">Model!$B$10</definedName>
    <definedName name="ev_to_unlevered_fcf">Model!$B$12</definedName>
    <definedName name="tax_rate">Model!$B$15</definedName>
    <definedName name="current_enterprise_value">Model!$B$29</definedName>
    <definedName name="fair_value_per_share">Model!$B$33</definedName>
    <definedName name="adjusted_fcf">Model!$B$7</definedName>
    <definedName name="diluted_shares">Model!$B$11</definedName>
    <definedName name="net_interest_expense">Model!$B$13</definedName>
    <definedName name="fy2026_adjusted_ebitda_guide_mid_m">Model!$B$17</definedName>
    <definedName name="june_30_2026_cash_m">Model!$B$20</definedName>
    <definedName name="q2_2026_adjusted_ebitda_m">Model!$B$22</definedName>
    <definedName name="q2_2026_adjusted_fcf_m">Model!$B$23</definedName>
    <definedName name="q2_2026_grlnf_m">Model!$B$24</definedName>
    <definedName name="current_price">Model!$B$9</definedName>
    <definedName name="other_equity_claims">Model!$B$14</definedName>
    <definedName name="after_tax_net_interest">Model!$B$26</definedName>
    <definedName name="net_debt">Model!$B$27</definedName>
    <definedName name="common_equity_value">Model!$B$32</definedName>
  </definedNames>
  <calcPr calcId="122211" fullCalcOnLoad="true"/>
</workbook>
</file>

<file path=xl/sharedStrings.xml><?xml version="1.0" encoding="utf-8"?>
<sst xmlns="http://schemas.openxmlformats.org/spreadsheetml/2006/main" count="68" uniqueCount="68">
  <si>
    <t>Shift4 2026 enterprise-value-to-FCF valuation</t>
  </si>
  <si>
    <t>Enterprise-value-to-unlevered-FCF valuation updated for Q2 2026. Full-year adjusted FCF guidance remains a $470M midpoint and net interest reflects the July Term Loan B increase. Debt and cash are shown pro forma on the same pre-deployment basis. A 12.5x multiple reflects solid EBITDA growth but reduced cash-flow guidance.</t>
  </si>
  <si>
    <t>As of 2026-08-07  ·  Currency: USD  ·  https://modeledge.ai/model/fm_a6fdd2a5be9887b023b7f5b50ffb0b8e</t>
  </si>
  <si>
    <t>FY2026E</t>
  </si>
  <si>
    <t>Inputs</t>
  </si>
  <si>
    <t>FY2026 adjusted FCF guidance midpoint ($M)</t>
  </si>
  <si>
    <t>Pro forma cash after July 2026 term loan ($M)</t>
  </si>
  <si>
    <t>Current share price</t>
  </si>
  <si>
    <t>Pro forma debt after July 2026 term loan ($M)</t>
  </si>
  <si>
    <t>Fully diluted economic shares (M)</t>
  </si>
  <si>
    <t>EV / unlevered FCF multiple</t>
  </si>
  <si>
    <t>FY2026 net interest expense used for unlevering ($M)</t>
  </si>
  <si>
    <t>Noncontrolling interests and other claims ($M)</t>
  </si>
  <si>
    <t>Effective tax rate</t>
  </si>
  <si>
    <t>Constants</t>
  </si>
  <si>
    <t>fy2026_adjusted_ebitda_guide_mid_m</t>
  </si>
  <si>
    <t>fy2026_adjusted_fcf_guide_mid_m</t>
  </si>
  <si>
    <t>july_2026_term_loan_increase_m</t>
  </si>
  <si>
    <t>june_30_2026_cash_m</t>
  </si>
  <si>
    <t>june_30_2026_debt_carrying_value_m</t>
  </si>
  <si>
    <t>q2_2026_adjusted_ebitda_m</t>
  </si>
  <si>
    <t>q2_2026_adjusted_fcf_m</t>
  </si>
  <si>
    <t>q2_2026_grlnf_m</t>
  </si>
  <si>
    <t>Calculations</t>
  </si>
  <si>
    <t>after_tax_net_interest</t>
  </si>
  <si>
    <t>net_debt</t>
  </si>
  <si>
    <t>unlevered_fcf</t>
  </si>
  <si>
    <t>current_enterprise_value</t>
  </si>
  <si>
    <t>enterprise_value</t>
  </si>
  <si>
    <t>current_ev_to_unlevered_fcf</t>
  </si>
  <si>
    <t>common_equity_value</t>
  </si>
  <si>
    <t>fair_value_per_share</t>
  </si>
  <si>
    <t>upside_pct</t>
  </si>
  <si>
    <t>Outputs</t>
  </si>
  <si>
    <t>Fair value / share</t>
  </si>
  <si>
    <t>Upside / downside</t>
  </si>
  <si>
    <t>Implied enterprise value ($M)</t>
  </si>
  <si>
    <t>FY2026 unlevered FCF ($M)</t>
  </si>
  <si>
    <t>Current EV / unlevered FCF</t>
  </si>
  <si>
    <t>EV to FCF bridge ($M except per-share)</t>
  </si>
  <si>
    <t>FY2026 adjusted FCF</t>
  </si>
  <si>
    <t>+ After-tax net interest add-back</t>
  </si>
  <si>
    <t>= Unlevered FCF</t>
  </si>
  <si>
    <t>x EV / unlevered FCF multiple</t>
  </si>
  <si>
    <t>= Implied enterprise value</t>
  </si>
  <si>
    <t>- Net debt</t>
  </si>
  <si>
    <t>- Noncontrolling interests and other claims</t>
  </si>
  <si>
    <t>= Common equity value</t>
  </si>
  <si>
    <t>Diluted shares</t>
  </si>
  <si>
    <t>= Fair value / share</t>
  </si>
  <si>
    <t>Scenarios (reference)</t>
  </si>
  <si>
    <t>base</t>
  </si>
  <si>
    <t/>
  </si>
  <si>
    <t>bear</t>
  </si>
  <si>
    <t>adjusted_fcf = 450, ev_to_unlevered_fcf = 10.5</t>
  </si>
  <si>
    <t>bull</t>
  </si>
  <si>
    <t>adjusted_fcf = 490, ev_to_unlevered_fcf = 14.5</t>
  </si>
  <si>
    <t>Claim</t>
  </si>
  <si>
    <t>URL</t>
  </si>
  <si>
    <t>Accessed</t>
  </si>
  <si>
    <t>Shift4 announced Q2 2026 materials on August 6, 2026, including its shareholder letter and conference call.</t>
  </si>
  <si>
    <t>https://investors.shift4.com/news-events/press-releases/detail/306/shift4-announces-second-quarter-2026-results</t>
  </si>
  <si>
    <t>2026-08-07</t>
  </si>
  <si>
    <t>Shift4 reported Q2 2026 GRLNF of $624M, adjusted EBITDA of $284M, adjusted FCF of $21M, and FY2026 adjusted FCF guidance of $465M-$475M with higher interest expense from the increased Term Loan B.</t>
  </si>
  <si>
    <t>https://modeledge.ai/company/FOUR/Transcript/4eeeb7cd8344346fc3a10c90b42e0710</t>
  </si>
  <si>
    <t>Shift4's Q2 2026 10-Q reported June 30 cash and equivalents of $356M, carrying debt of about $4.514B, and Q2 diluted weighted-average Class A/Class C shares of 79.6M before broader economic dilution assumptions.</t>
  </si>
  <si>
    <t>https://investors.shift4.com/sec-filings/all-sec-filings/content/0001794669-26-000045/four-20260630.htm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</si>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</sst>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0"/>
    <numFmt numFmtId="165" formatCode="&quot;$&quot;0.00"/>
    <numFmt numFmtId="166" formatCode="#,##0.0"/>
    <numFmt numFmtId="167" formatCode="0.0"/>
    <numFmt numFmtId="168" formatCode="0.0%"/>
    <numFmt numFmtId="169" formatCode="&quot;$&quot;#,##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470</v>
      </c>
    </row>
    <row r="8">
      <c r="A8" s="5" t="s">
        <v>6</v>
      </c>
      <c r="B8" s="6">
        <v>1356</v>
      </c>
    </row>
    <row r="9">
      <c r="A9" s="5" t="s">
        <v>7</v>
      </c>
      <c r="B9" s="7">
        <v>44.56</v>
      </c>
    </row>
    <row r="10">
      <c r="A10" s="5" t="s">
        <v>8</v>
      </c>
      <c r="B10" s="6">
        <v>5514</v>
      </c>
    </row>
    <row r="11">
      <c r="A11" s="5" t="s">
        <v>9</v>
      </c>
      <c r="B11" s="8">
        <v>90.5</v>
      </c>
    </row>
    <row r="12">
      <c r="A12" s="5" t="s">
        <v>10</v>
      </c>
      <c r="B12" s="9">
        <v>12.5</v>
      </c>
    </row>
    <row r="13">
      <c r="A13" s="5" t="s">
        <v>11</v>
      </c>
      <c r="B13" s="6">
        <v>280</v>
      </c>
    </row>
    <row r="14">
      <c r="A14" s="5" t="s">
        <v>12</v>
      </c>
      <c r="B14" s="6">
        <v>123</v>
      </c>
    </row>
    <row r="15">
      <c r="A15" s="5" t="s">
        <v>13</v>
      </c>
      <c r="B15" s="10">
        <v>0.26</v>
      </c>
    </row>
    <row r="16">
      <c r="A16" s="4" t="s">
        <v>14</v>
      </c>
    </row>
    <row r="17">
      <c r="A17" s="5" t="s">
        <v>15</v>
      </c>
      <c r="B17">
        <v>1165</v>
      </c>
    </row>
    <row r="18">
      <c r="A18" s="5" t="s">
        <v>16</v>
      </c>
      <c r="B18">
        <v>470</v>
      </c>
    </row>
    <row r="19">
      <c r="A19" s="5" t="s">
        <v>17</v>
      </c>
      <c r="B19">
        <v>1000</v>
      </c>
    </row>
    <row r="20">
      <c r="A20" s="5" t="s">
        <v>18</v>
      </c>
      <c r="B20">
        <v>356</v>
      </c>
    </row>
    <row r="21">
      <c r="A21" s="5" t="s">
        <v>19</v>
      </c>
      <c r="B21">
        <v>4514</v>
      </c>
    </row>
    <row r="22">
      <c r="A22" s="5" t="s">
        <v>20</v>
      </c>
      <c r="B22">
        <v>284</v>
      </c>
    </row>
    <row r="23">
      <c r="A23" s="5" t="s">
        <v>21</v>
      </c>
      <c r="B23">
        <v>21</v>
      </c>
    </row>
    <row r="24">
      <c r="A24" s="5" t="s">
        <v>22</v>
      </c>
      <c r="B24">
        <v>624</v>
      </c>
    </row>
    <row r="25">
      <c r="A25" s="4" t="s">
        <v>23</v>
      </c>
    </row>
    <row r="26">
      <c r="A26" s="5" t="s">
        <v>24</v>
      </c>
      <c r="B26" t="str">
        <f>(Model!$B$13*(1-Model!$B$15))</f>
      </c>
    </row>
    <row r="27">
      <c r="A27" s="5" t="s">
        <v>25</v>
      </c>
      <c r="B27" t="str">
        <f>(Model!$B$10-Model!$B$8)</f>
      </c>
    </row>
    <row r="28">
      <c r="A28" s="5" t="s">
        <v>26</v>
      </c>
      <c r="B28" t="str">
        <f>(Model!$B$7+Model!$B$26)</f>
      </c>
    </row>
    <row r="29">
      <c r="A29" s="5" t="s">
        <v>27</v>
      </c>
      <c r="B29" t="str">
        <f>(((Model!$B$9*Model!$B$11)+Model!$B$27)+Model!$B$14)</f>
      </c>
    </row>
    <row r="30">
      <c r="A30" s="5" t="s">
        <v>28</v>
      </c>
      <c r="B30" t="str">
        <f>(Model!$B$28*Model!$B$12)</f>
      </c>
    </row>
    <row r="31">
      <c r="A31" s="5" t="s">
        <v>29</v>
      </c>
      <c r="B31" t="str">
        <f>(Model!$B$29/Model!$B$28)</f>
      </c>
    </row>
    <row r="32">
      <c r="A32" s="5" t="s">
        <v>30</v>
      </c>
      <c r="B32" t="str">
        <f>((Model!$B$30-Model!$B$27)-Model!$B$14)</f>
      </c>
    </row>
    <row r="33">
      <c r="A33" s="5" t="s">
        <v>31</v>
      </c>
      <c r="B33" t="str">
        <f>(Model!$B$32/Model!$B$11)</f>
      </c>
    </row>
    <row r="34">
      <c r="A34" s="5" t="s">
        <v>32</v>
      </c>
      <c r="B34" t="str">
        <f>((Model!$B$33/Model!$B$9)-1)</f>
      </c>
    </row>
    <row r="35">
      <c r="A35" s="4" t="s">
        <v>33</v>
      </c>
    </row>
    <row r="36">
      <c r="A36" s="5" t="s">
        <v>34</v>
      </c>
      <c r="B36" s="7" t="str">
        <f>Model!$B$33</f>
      </c>
    </row>
    <row r="37">
      <c r="A37" s="5" t="s">
        <v>35</v>
      </c>
      <c r="B37" s="10" t="str">
        <f>Model!$B$34</f>
      </c>
    </row>
    <row r="38">
      <c r="A38" s="5" t="s">
        <v>36</v>
      </c>
      <c r="B38" s="11" t="str">
        <f>Model!$B$30</f>
      </c>
    </row>
    <row r="39">
      <c r="A39" s="5" t="s">
        <v>37</v>
      </c>
      <c r="B39" s="11" t="str">
        <f>Model!$B$28</f>
      </c>
    </row>
    <row r="40">
      <c r="A40" s="5" t="s">
        <v>38</v>
      </c>
      <c r="B40" s="9" t="str">
        <f>Model!$B$31</f>
      </c>
    </row>
    <row r="42">
      <c r="A42" s="4" t="s">
        <v>39</v>
      </c>
    </row>
    <row r="43">
      <c r="B43" s="3" t="s">
        <v>3</v>
      </c>
    </row>
    <row r="44">
      <c r="A44" s="5" t="s">
        <v>40</v>
      </c>
      <c r="B44" s="6" t="str">
        <f>Model!$B$7</f>
      </c>
    </row>
    <row r="45">
      <c r="A45" s="5" t="s">
        <v>41</v>
      </c>
      <c r="B45" s="6" t="str">
        <f>Model!$B$26</f>
      </c>
    </row>
    <row r="46">
      <c r="A46" s="5" t="s">
        <v>42</v>
      </c>
      <c r="B46" s="6" t="str">
        <f>Model!$B$28</f>
      </c>
    </row>
    <row r="47">
      <c r="A47" s="5" t="s">
        <v>43</v>
      </c>
      <c r="B47" s="9" t="str">
        <f>Model!$B$12</f>
      </c>
    </row>
    <row r="48">
      <c r="A48" s="5" t="s">
        <v>44</v>
      </c>
      <c r="B48" s="6" t="str">
        <f>Model!$B$30</f>
      </c>
    </row>
    <row r="49">
      <c r="A49" s="5" t="s">
        <v>45</v>
      </c>
      <c r="B49" s="6" t="str">
        <f>Model!$B$27</f>
      </c>
    </row>
    <row r="50">
      <c r="A50" s="5" t="s">
        <v>46</v>
      </c>
      <c r="B50" s="6" t="str">
        <f>Model!$B$14</f>
      </c>
    </row>
    <row r="51">
      <c r="A51" s="5" t="s">
        <v>47</v>
      </c>
      <c r="B51" s="6" t="str">
        <f>Model!$B$32</f>
      </c>
    </row>
    <row r="52">
      <c r="A52" s="5" t="s">
        <v>48</v>
      </c>
      <c r="B52" s="8" t="str">
        <f>Model!$B$11</f>
      </c>
    </row>
    <row r="53">
      <c r="A53" s="5" t="s">
        <v>49</v>
      </c>
      <c r="B53" s="7" t="str">
        <f>Model!$B$33</f>
      </c>
    </row>
    <row r="55">
      <c r="A55" s="4" t="s">
        <v>50</v>
      </c>
    </row>
    <row r="56">
      <c r="A56" s="5" t="s">
        <v>51</v>
      </c>
      <c r="B56" t="s">
        <v>52</v>
      </c>
    </row>
    <row r="57">
      <c r="A57" s="5" t="s">
        <v>53</v>
      </c>
      <c r="B57" t="s">
        <v>54</v>
      </c>
    </row>
    <row r="58">
      <c r="A58" s="5" t="s">
        <v>55</v>
      </c>
      <c r="B58" t="s">
        <v>56</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57</v>
      </c>
      <c r="B1" s="4" t="s">
        <v>58</v>
      </c>
      <c r="C1" s="4" t="s">
        <v>59</v>
      </c>
    </row>
    <row r="2">
      <c r="A2" t="s">
        <v>60</v>
      </c>
      <c r="B2" t="s">
        <v>61</v>
      </c>
      <c r="C2" t="s">
        <v>62</v>
      </c>
    </row>
    <row r="3">
      <c r="A3" t="s">
        <v>63</v>
      </c>
      <c r="B3" t="s">
        <v>64</v>
      </c>
      <c r="C3" t="s">
        <v>62</v>
      </c>
    </row>
    <row r="4">
      <c r="A4" t="s">
        <v>65</v>
      </c>
      <c r="B4" t="s">
        <v>66</v>
      </c>
      <c r="C4" t="s">
        <v>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