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operating_income_krw_t">Model!$B$28</definedName>
    <definedName name="net_ai_option_value_krw_t">Model!$B$27</definedName>
    <definedName name="core_enterprise_value_krw_t">Model!$B$31</definedName>
    <definedName name="equity_value_krw_t">Model!$B$34</definedName>
    <definedName name="skt_anthropic_ownership_pct">Model!$B$18</definedName>
    <definedName name="common_shares_per_ads">Model!$B$21</definedName>
    <definedName name="core_ev_ebitda_multiple">Model!$B$10</definedName>
    <definedName name="q2_2026_operating_income_krw_t">Model!$B$16</definedName>
    <definedName name="latest_run_rate_weight">Model!$B$13</definedName>
    <definedName name="normalized_da_krw_t">Model!$B$15</definedName>
    <definedName name="ebitda_fy2025">Model!$B$32</definedName>
    <definedName name="fair_value_common_usd">Model!$B$37</definedName>
    <definedName name="current_price">Model!$B$11</definedName>
    <definedName name="net_debt_including_leases_krw_t">Model!$B$14</definedName>
    <definedName name="fair_value">Model!$B$38</definedName>
    <definedName name="common_shares_m">Model!$B$9</definedName>
    <definedName name="fy2025_operating_income_krw_t">Model!$B$12</definedName>
    <definedName name="anthropic_stake_value_usd_b">Model!$B$25</definedName>
    <definedName name="less_net_debt_krw_t">Model!$B$26</definedName>
    <definedName name="upside">Model!$B$39</definedName>
    <definedName name="usd_krw">Model!$B$19</definedName>
    <definedName name="annualized_q2_operating_income_krw_t">Model!$B$24</definedName>
    <definedName name="ebitda_fy2026e">Model!$B$33</definedName>
    <definedName name="implied_equity_value_usd_b">Model!$B$36</definedName>
    <definedName name="ai_infrastructure_option_krw_t">Model!$B$7</definedName>
    <definedName name="anthropic_total_valuation_usd_b">Model!$B$8</definedName>
    <definedName name="sk_hyper_commitment_krw_t">Model!$B$17</definedName>
    <definedName name="fy2025_reported_ebitda_krw_t">Model!$B$22</definedName>
    <definedName name="anthropic_stake_value_krw_t">Model!$B$29</definedName>
    <definedName name="normalized_ebitda_krw_t">Model!$B$30</definedName>
    <definedName name="fair_value_common_krw">Model!$B$35</definedName>
  </definedNames>
  <calcPr calcId="122211" fullCalcOnLoad="true"/>
</workbook>
</file>

<file path=xl/sharedStrings.xml><?xml version="1.0" encoding="utf-8"?>
<sst xmlns="http://schemas.openxmlformats.org/spreadsheetml/2006/main" count="79" uniqueCount="79">
  <si>
    <t>SK Telecom core and AI infrastructure SOTP valuation</t>
  </si>
  <si>
    <t>Sum-of-the-parts for SK Telecom ADSs. Capitalize normalized core telecom and data-infrastructure EBITDA, subtract net debt including leases, then add a net AI-infrastructure option (gross value less the SK Hyper equity commitment) and an estimated Anthropic stake. 1 ADS equals 5/9 of one common share.</t>
  </si>
  <si>
    <t>As of 2026-08-25  ·  Currency: USD  ·  https://modeledge.ai/model/fm_a8fd85c2cd475af0a71e4467cd4a07d7</t>
  </si>
  <si>
    <t>FY2025</t>
  </si>
  <si>
    <t>FY2026E</t>
  </si>
  <si>
    <t>Inputs</t>
  </si>
  <si>
    <t>Gross AI infrastructure option value</t>
  </si>
  <si>
    <t>Anthropic total valuation</t>
  </si>
  <si>
    <t>Common shares outstanding excluding treasury</t>
  </si>
  <si>
    <t>Core telecom EV/EBITDA multiple</t>
  </si>
  <si>
    <t>Current SKM ADS price</t>
  </si>
  <si>
    <t>FY2025 operating income</t>
  </si>
  <si>
    <t>Weight on annualized Q2 operating income</t>
  </si>
  <si>
    <t>Net debt including leases</t>
  </si>
  <si>
    <t>Normalized depreciation and amortization</t>
  </si>
  <si>
    <t>Q2 2026 operating income</t>
  </si>
  <si>
    <t>SK Hyper equity commitment</t>
  </si>
  <si>
    <t>Estimated SK Telecom Anthropic ownership</t>
  </si>
  <si>
    <t>USD/KRW conversion rate</t>
  </si>
  <si>
    <t>Constants</t>
  </si>
  <si>
    <t>common_shares_per_ads</t>
  </si>
  <si>
    <t>fy2025_reported_ebitda_krw_t</t>
  </si>
  <si>
    <t>Calculations</t>
  </si>
  <si>
    <t>annualized_q2_operating_income_krw_t</t>
  </si>
  <si>
    <t>anthropic_stake_value_usd_b</t>
  </si>
  <si>
    <t>less_net_debt_krw_t</t>
  </si>
  <si>
    <t>net_ai_option_value_krw_t</t>
  </si>
  <si>
    <t>normalized_operating_income_krw_t</t>
  </si>
  <si>
    <t>anthropic_stake_value_krw_t</t>
  </si>
  <si>
    <t>normalized_ebitda_krw_t</t>
  </si>
  <si>
    <t>core_enterprise_value_krw_t</t>
  </si>
  <si>
    <t>ebitda_fy2025</t>
  </si>
  <si>
    <t>ebitda_fy2026e</t>
  </si>
  <si>
    <t>equity_value_krw_t</t>
  </si>
  <si>
    <t>fair_value_common_krw</t>
  </si>
  <si>
    <t>implied_equity_value_usd_b</t>
  </si>
  <si>
    <t>fair_value_common_usd</t>
  </si>
  <si>
    <t>fair_value</t>
  </si>
  <si>
    <t>upside</t>
  </si>
  <si>
    <t>Outputs</t>
  </si>
  <si>
    <t>Fair value per SKM ADS</t>
  </si>
  <si>
    <t>Upside vs current price</t>
  </si>
  <si>
    <t>Normalized EBITDA</t>
  </si>
  <si>
    <t>Core enterprise value</t>
  </si>
  <si>
    <t>Net AI infrastructure option value</t>
  </si>
  <si>
    <t>Anthropic stake value</t>
  </si>
  <si>
    <t>Implied equity value</t>
  </si>
  <si>
    <t>SOTP valuation bridge</t>
  </si>
  <si>
    <t>Reported or normalized EBITDA</t>
  </si>
  <si>
    <t>Less net debt including leases</t>
  </si>
  <si>
    <t>Net AI infrastructure option</t>
  </si>
  <si>
    <t>Anthropic stake</t>
  </si>
  <si>
    <t>Equity value</t>
  </si>
  <si>
    <t>Scenarios (reference)</t>
  </si>
  <si>
    <t>base</t>
  </si>
  <si>
    <t>ai_infrastructure_option_krw_t = 4, anthropic_total_valuation_usd_b = 965, core_ev_ebitda_multiple = 5.25, latest_run_rate_weight = 0.65, net_debt_including_leases_krw_t = 8.4, sk_hyper_commitment_krw_t = 0.75, skt_anthropic_ownership_pct = 0.003, usd_krw = 1386</t>
  </si>
  <si>
    <t>bear</t>
  </si>
  <si>
    <t>ai_infrastructure_option_krw_t = 1, anthropic_total_valuation_usd_b = 380, core_ev_ebitda_multiple = 4.7, latest_run_rate_weight = 0.5, net_debt_including_leases_krw_t = 8.8, sk_hyper_commitment_krw_t = 1.5, skt_anthropic_ownership_pct = 0.001, usd_krw = 1420</t>
  </si>
  <si>
    <t>bull</t>
  </si>
  <si>
    <t>ai_infrastructure_option_krw_t = 7, anthropic_total_valuation_usd_b = 5000, core_ev_ebitda_multiple = 6, latest_run_rate_weight = 0.8, net_debt_including_leases_krw_t = 7.6, sk_hyper_commitment_krw_t = 0.75, skt_anthropic_ownership_pct = 0.004, usd_krw = 1325</t>
  </si>
  <si>
    <t>Claim</t>
  </si>
  <si>
    <t>URL</t>
  </si>
  <si>
    <t>Accessed</t>
  </si>
  <si>
    <t>Q2 2026 consolidated revenue was KRW 4.3591T and operating income was KRW 0.566T, up 67.3% year over year, with a quarterly dividend of KRW 830.</t>
  </si>
  <si>
    <t>https://news.sktelecom.com/en/3218</t>
  </si>
  <si>
    <t/>
  </si>
  <si>
    <t>Q2 2026 investor briefing: consolidated EBITDA KRW 1,442.3B; shareholder-return policy FY2024-2026; Q2 DPS KRW 830.</t>
  </si>
  <si>
    <t>https://www.sktelecom.com/img/eng/qua/20260805/2Q26InvestorBriefingENG.pdf</t>
  </si>
  <si>
    <t>20-F for the year ended December 31, 2025: 212,982,275 common shares outstanding excluding treasury; each SKM ADS represents five-ninths of one common share.</t>
  </si>
  <si>
    <t>https://www.sec.gov/Archives/edgar/data/1015650/000119312526188763/d78252d20f.htm</t>
  </si>
  <si>
    <t>August 6, 2026 6-K confirms an ongoing review of strategic options for the AI data center business.</t>
  </si>
  <si>
    <t>https://modeledge.ai/company/SKM/filing/6-K/0001193125-26-339139</t>
  </si>
  <si>
    <t>Anthropic announced a $65B Series H at a $965B post-money valuation on May 28, 2026. SK Telecom's post-dilution stake is not disclosed.</t>
  </si>
  <si>
    <t>https://www.anthropic.com/news/series-h</t>
  </si>
  <si>
    <t>USD/KRW Seoul close August 25, 2026 was 1,386.1.</t>
  </si>
  <si>
    <t>https://www.yna.co.kr/view/AKR20260825130700002</t>
  </si>
  <si>
    <t>Street consensus on SKM is Hold with an average target around $34.55, below the live ADS price.</t>
  </si>
  <si>
    <t>https://stockanalysis.com/stocks/skm/forecast/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</si>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</sst>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8">
    <numFmt numFmtId="164" formatCode="0.000"/>
    <numFmt numFmtId="165" formatCode="#,##0"/>
    <numFmt numFmtId="166" formatCode="#,##0.000"/>
    <numFmt numFmtId="167" formatCode="0.00"/>
    <numFmt numFmtId="168" formatCode="0.0%"/>
    <numFmt numFmtId="169" formatCode="0.000%"/>
    <numFmt numFmtId="170" formatCode="&quot;$&quot;0.00"/>
    <numFmt numFmtId="171"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xf numFmtId="171"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3" min="2" width="13"/>
  </cols>
  <sheetData>
    <row r="1">
      <c r="A1" s="1" t="s">
        <v>0</v>
      </c>
    </row>
    <row r="2">
      <c r="A2" t="s">
        <v>1</v>
      </c>
    </row>
    <row r="3">
      <c r="A3" s="2" t="s">
        <v>2</v>
      </c>
    </row>
    <row r="5">
      <c r="B5" s="3" t="s">
        <v>3</v>
      </c>
      <c r="C5" s="3" t="s">
        <v>4</v>
      </c>
    </row>
    <row r="6">
      <c r="A6" s="4" t="s">
        <v>5</v>
      </c>
    </row>
    <row r="7">
      <c r="A7" s="5" t="s">
        <v>6</v>
      </c>
      <c r="B7" s="6">
        <v>4</v>
      </c>
    </row>
    <row r="8">
      <c r="A8" s="5" t="s">
        <v>7</v>
      </c>
      <c r="B8" s="7">
        <v>965</v>
      </c>
    </row>
    <row r="9">
      <c r="A9" s="5" t="s">
        <v>8</v>
      </c>
      <c r="B9" s="8">
        <v>212.982275</v>
      </c>
    </row>
    <row r="10">
      <c r="A10" s="5" t="s">
        <v>9</v>
      </c>
      <c r="B10">
        <v>5.25</v>
      </c>
    </row>
    <row r="11">
      <c r="A11" s="5" t="s">
        <v>10</v>
      </c>
      <c r="B11" s="9">
        <v>39.79</v>
      </c>
    </row>
    <row r="12">
      <c r="A12" s="5" t="s">
        <v>11</v>
      </c>
      <c r="B12" s="6">
        <v>1.048501</v>
      </c>
    </row>
    <row r="13">
      <c r="A13" s="5" t="s">
        <v>12</v>
      </c>
      <c r="B13" s="10">
        <v>0.65</v>
      </c>
    </row>
    <row r="14">
      <c r="A14" s="5" t="s">
        <v>13</v>
      </c>
      <c r="B14" s="6">
        <v>8.4</v>
      </c>
    </row>
    <row r="15">
      <c r="A15" s="5" t="s">
        <v>14</v>
      </c>
      <c r="B15" s="6">
        <v>3.45</v>
      </c>
    </row>
    <row r="16">
      <c r="A16" s="5" t="s">
        <v>15</v>
      </c>
      <c r="B16" s="6">
        <v>0.566</v>
      </c>
    </row>
    <row r="17">
      <c r="A17" s="5" t="s">
        <v>16</v>
      </c>
      <c r="B17" s="6">
        <v>0.75</v>
      </c>
    </row>
    <row r="18">
      <c r="A18" s="5" t="s">
        <v>17</v>
      </c>
      <c r="B18" s="11">
        <v>0.003</v>
      </c>
    </row>
    <row r="19">
      <c r="A19" s="5" t="s">
        <v>18</v>
      </c>
      <c r="B19" s="7">
        <v>1386</v>
      </c>
    </row>
    <row r="20">
      <c r="A20" s="4" t="s">
        <v>19</v>
      </c>
    </row>
    <row r="21">
      <c r="A21" s="5" t="s">
        <v>20</v>
      </c>
      <c r="B21">
        <v>0.5555555556</v>
      </c>
    </row>
    <row r="22">
      <c r="A22" s="5" t="s">
        <v>21</v>
      </c>
      <c r="B22">
        <v>4.515635</v>
      </c>
    </row>
    <row r="23">
      <c r="A23" s="4" t="s">
        <v>22</v>
      </c>
    </row>
    <row r="24">
      <c r="A24" s="5" t="s">
        <v>23</v>
      </c>
      <c r="B24" t="str">
        <f>(Model!$B$16*4)</f>
      </c>
    </row>
    <row r="25">
      <c r="A25" s="5" t="s">
        <v>24</v>
      </c>
      <c r="B25" t="str">
        <f>(Model!$B$8*Model!$B$18)</f>
      </c>
    </row>
    <row r="26">
      <c r="A26" s="5" t="s">
        <v>25</v>
      </c>
      <c r="B26" t="str">
        <f>(0-Model!$B$14)</f>
      </c>
    </row>
    <row r="27">
      <c r="A27" s="5" t="s">
        <v>26</v>
      </c>
      <c r="B27" t="str">
        <f>(Model!$B$7-Model!$B$17)</f>
      </c>
    </row>
    <row r="28">
      <c r="A28" s="5" t="s">
        <v>27</v>
      </c>
      <c r="B28" t="str">
        <f>((Model!$B$12*(1-Model!$B$13))+(Model!$B$24*Model!$B$13))</f>
      </c>
    </row>
    <row r="29">
      <c r="A29" s="5" t="s">
        <v>28</v>
      </c>
      <c r="B29" t="str">
        <f>((Model!$B$25*Model!$B$19)/1000)</f>
      </c>
    </row>
    <row r="30">
      <c r="A30" s="5" t="s">
        <v>29</v>
      </c>
      <c r="B30" t="str">
        <f>(Model!$B$28+Model!$B$15)</f>
      </c>
    </row>
    <row r="31">
      <c r="A31" s="5" t="s">
        <v>30</v>
      </c>
      <c r="B31" t="str">
        <f>(Model!$B$30*Model!$B$10)</f>
      </c>
    </row>
    <row r="32">
      <c r="A32" s="5" t="s">
        <v>31</v>
      </c>
      <c r="B32" t="str">
        <f>(Model!$B$22+(Model!$B$30*0))</f>
      </c>
    </row>
    <row r="33">
      <c r="A33" s="5" t="s">
        <v>32</v>
      </c>
      <c r="B33" t="str">
        <f>Model!$B$30</f>
      </c>
    </row>
    <row r="34">
      <c r="A34" s="5" t="s">
        <v>33</v>
      </c>
      <c r="B34" t="str">
        <f>MAX(0,(((Model!$B$31-Model!$B$14)+Model!$B$27)+Model!$B$29))</f>
      </c>
    </row>
    <row r="35">
      <c r="A35" s="5" t="s">
        <v>34</v>
      </c>
      <c r="B35" t="str">
        <f>((Model!$B$34*1000000)/Model!$B$9)</f>
      </c>
    </row>
    <row r="36">
      <c r="A36" s="5" t="s">
        <v>35</v>
      </c>
      <c r="B36" t="str">
        <f>((Model!$B$34*1000)/Model!$B$19)</f>
      </c>
    </row>
    <row r="37">
      <c r="A37" s="5" t="s">
        <v>36</v>
      </c>
      <c r="B37" t="str">
        <f>(Model!$B$35/Model!$B$19)</f>
      </c>
    </row>
    <row r="38">
      <c r="A38" s="5" t="s">
        <v>37</v>
      </c>
      <c r="B38" t="str">
        <f>(Model!$B$37*Model!$B$21)</f>
      </c>
    </row>
    <row r="39">
      <c r="A39" s="5" t="s">
        <v>38</v>
      </c>
      <c r="B39" t="str">
        <f>((Model!$B$38/Model!$B$11)-1)</f>
      </c>
    </row>
    <row r="40">
      <c r="A40" s="4" t="s">
        <v>39</v>
      </c>
    </row>
    <row r="41">
      <c r="A41" s="5" t="s">
        <v>40</v>
      </c>
      <c r="B41" s="12" t="str">
        <f>Model!$B$38</f>
      </c>
    </row>
    <row r="42">
      <c r="A42" s="5" t="s">
        <v>41</v>
      </c>
      <c r="B42" s="10" t="str">
        <f>Model!$B$39</f>
      </c>
    </row>
    <row r="43">
      <c r="A43" s="5" t="s">
        <v>42</v>
      </c>
      <c r="B43" s="6" t="str">
        <f>Model!$B$30</f>
      </c>
    </row>
    <row r="44">
      <c r="A44" s="5" t="s">
        <v>43</v>
      </c>
      <c r="B44" s="6" t="str">
        <f>Model!$B$31</f>
      </c>
    </row>
    <row r="45">
      <c r="A45" s="5" t="s">
        <v>44</v>
      </c>
      <c r="B45" s="6" t="str">
        <f>Model!$B$27</f>
      </c>
    </row>
    <row r="46">
      <c r="A46" s="5" t="s">
        <v>45</v>
      </c>
      <c r="B46" s="13" t="str">
        <f>Model!$B$25</f>
      </c>
    </row>
    <row r="47">
      <c r="A47" s="5" t="s">
        <v>46</v>
      </c>
      <c r="B47" s="9" t="str">
        <f>Model!$B$36</f>
      </c>
    </row>
    <row r="49">
      <c r="A49" s="4" t="s">
        <v>47</v>
      </c>
    </row>
    <row r="50">
      <c r="B50" s="3" t="s">
        <v>3</v>
      </c>
      <c r="C50" s="3" t="s">
        <v>4</v>
      </c>
    </row>
    <row r="51">
      <c r="A51" s="5" t="s">
        <v>48</v>
      </c>
      <c r="B51" s="6" t="str">
        <f>Model!$B$33</f>
      </c>
      <c r="C51" s="6" t="str">
        <f>Model!$B$33</f>
      </c>
    </row>
    <row r="52">
      <c r="A52" s="5" t="s">
        <v>43</v>
      </c>
      <c r="B52" s="6" t="str">
        <f>Model!$B$31</f>
      </c>
      <c r="C52" s="6" t="str">
        <f>Model!$B$31</f>
      </c>
    </row>
    <row r="53">
      <c r="A53" s="5" t="s">
        <v>49</v>
      </c>
      <c r="B53" s="6" t="str">
        <f>Model!$B$26</f>
      </c>
      <c r="C53" s="6" t="str">
        <f>Model!$B$26</f>
      </c>
    </row>
    <row r="54">
      <c r="A54" s="5" t="s">
        <v>50</v>
      </c>
      <c r="B54" s="6" t="str">
        <f>Model!$B$27</f>
      </c>
      <c r="C54" s="6" t="str">
        <f>Model!$B$27</f>
      </c>
    </row>
    <row r="55">
      <c r="A55" s="5" t="s">
        <v>51</v>
      </c>
      <c r="B55" s="6" t="str">
        <f>Model!$B$29</f>
      </c>
      <c r="C55" s="6" t="str">
        <f>Model!$B$29</f>
      </c>
    </row>
    <row r="56">
      <c r="A56" s="5" t="s">
        <v>52</v>
      </c>
      <c r="B56" s="6" t="str">
        <f>Model!$B$34</f>
      </c>
      <c r="C56" s="6" t="str">
        <f>Model!$B$34</f>
      </c>
    </row>
    <row r="58">
      <c r="A58" s="4" t="s">
        <v>53</v>
      </c>
    </row>
    <row r="59">
      <c r="A59" s="5" t="s">
        <v>54</v>
      </c>
      <c r="B59" t="s">
        <v>55</v>
      </c>
    </row>
    <row r="60">
      <c r="A60" s="5" t="s">
        <v>56</v>
      </c>
      <c r="B60" t="s">
        <v>57</v>
      </c>
    </row>
    <row r="61">
      <c r="A61" s="5" t="s">
        <v>58</v>
      </c>
      <c r="B61" t="s">
        <v>59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60</v>
      </c>
      <c r="B1" s="4" t="s">
        <v>61</v>
      </c>
      <c r="C1" s="4" t="s">
        <v>62</v>
      </c>
    </row>
    <row r="2">
      <c r="A2" t="s">
        <v>63</v>
      </c>
      <c r="B2" t="s">
        <v>64</v>
      </c>
      <c r="C2" t="s">
        <v>65</v>
      </c>
    </row>
    <row r="3">
      <c r="A3" t="s">
        <v>66</v>
      </c>
      <c r="B3" t="s">
        <v>67</v>
      </c>
      <c r="C3" t="s">
        <v>65</v>
      </c>
    </row>
    <row r="4">
      <c r="A4" t="s">
        <v>68</v>
      </c>
      <c r="B4" t="s">
        <v>69</v>
      </c>
      <c r="C4" t="s">
        <v>65</v>
      </c>
    </row>
    <row r="5">
      <c r="A5" t="s">
        <v>70</v>
      </c>
      <c r="B5" t="s">
        <v>71</v>
      </c>
      <c r="C5" t="s">
        <v>65</v>
      </c>
    </row>
    <row r="6">
      <c r="A6" t="s">
        <v>72</v>
      </c>
      <c r="B6" t="s">
        <v>73</v>
      </c>
      <c r="C6" t="s">
        <v>65</v>
      </c>
    </row>
    <row r="7">
      <c r="A7" t="s">
        <v>74</v>
      </c>
      <c r="B7" t="s">
        <v>75</v>
      </c>
      <c r="C7" t="s">
        <v>65</v>
      </c>
    </row>
    <row r="8">
      <c r="A8" t="s">
        <v>76</v>
      </c>
      <c r="B8" t="s">
        <v>77</v>
      </c>
      <c r="C8" t="s">
        <v>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