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ebitda_multiple">Model!$B$9</definedName>
    <definedName name="remaining_newbuilding_commitments_m">Model!$B$18</definedName>
    <definedName name="haircut_per_share">Model!$B$25</definedName>
    <definedName name="nav_value_per_share">Model!$B$27</definedName>
    <definedName name="ebitda_value_per_share">Model!$B$28</definedName>
    <definedName name="fair_value_calc">Model!$B$30</definedName>
    <definedName name="cash_m">Model!$B$14</definedName>
    <definedName name="ebitda_weight">Model!$B$16</definedName>
    <definedName name="stockholders_equity_m">Model!$B$20</definedName>
    <definedName name="annualized_adjusted_ebitda_m">Model!$B$23</definedName>
    <definedName name="blended_value_before_haircut">Model!$B$29</definedName>
    <definedName name="upside_calc">Model!$B$31</definedName>
    <definedName name="ebitda_run_rate">Model!$B$10</definedName>
    <definedName name="orderbook_risk_haircut_m">Model!$B$11</definedName>
    <definedName name="adjusted_ebitda_q2_m">Model!$B$13</definedName>
    <definedName name="book_nav_multiple">Model!$B$7</definedName>
    <definedName name="contracted_revenue_backlog_m">Model!$B$15</definedName>
    <definedName name="nav_weight">Model!$B$17</definedName>
    <definedName name="shares_m">Model!$B$19</definedName>
    <definedName name="total_debt_m">Model!$B$21</definedName>
    <definedName name="book_nav_per_share">Model!$B$24</definedName>
    <definedName name="net_debt_m">Model!$B$26</definedName>
  </definedNames>
  <calcPr calcId="122211" fullCalcOnLoad="true"/>
</workbook>
</file>

<file path=xl/sharedStrings.xml><?xml version="1.0" encoding="utf-8"?>
<sst xmlns="http://schemas.openxmlformats.org/spreadsheetml/2006/main" count="58" uniqueCount="58">
  <si>
    <t>Danaos Q2 2026 NAV and EBITDA valuation</t>
  </si>
  <si>
    <t xml:space="preserve">Blended valuation using reported book equity as a conservative NAV proxy and annualized Q2 adjusted EBITDA. The explicit orderbook haircut recognizes the remaining $1.81B of newbuilding commitments despite strong liquidity, record contracted revenue backlog of about $4.6B, and high fleet utilization.
</t>
  </si>
  <si>
    <t>As of 2026-08-07  ·  Currency: USD  ·  https://modeledge.ai/model/fm_ae19d2f85e2f00b03048c8a9e87d3569</t>
  </si>
  <si>
    <t>Current</t>
  </si>
  <si>
    <t>Inputs</t>
  </si>
  <si>
    <t>Applied P/NAV multiple</t>
  </si>
  <si>
    <t>Current DAC price</t>
  </si>
  <si>
    <t>Applied EV/annualized EBITDA multiple</t>
  </si>
  <si>
    <t>EBITDA run-rate adjustment</t>
  </si>
  <si>
    <t>Equity haircut for newbuilding commitments and capital allocation risk</t>
  </si>
  <si>
    <t>Constants</t>
  </si>
  <si>
    <t>adjusted_ebitda_q2_m</t>
  </si>
  <si>
    <t>cash_m</t>
  </si>
  <si>
    <t>contracted_revenue_backlog_m</t>
  </si>
  <si>
    <t>ebitda_weight</t>
  </si>
  <si>
    <t>nav_weight</t>
  </si>
  <si>
    <t>remaining_newbuilding_commitments_m</t>
  </si>
  <si>
    <t>shares_m</t>
  </si>
  <si>
    <t>stockholders_equity_m</t>
  </si>
  <si>
    <t>total_debt_m</t>
  </si>
  <si>
    <t>Calculations</t>
  </si>
  <si>
    <t>annualized_adjusted_ebitda_m</t>
  </si>
  <si>
    <t>book_nav_per_share</t>
  </si>
  <si>
    <t>haircut_per_share</t>
  </si>
  <si>
    <t>net_debt_m</t>
  </si>
  <si>
    <t>nav_value_per_share</t>
  </si>
  <si>
    <t>ebitda_value_per_share</t>
  </si>
  <si>
    <t>blended_value_before_haircut</t>
  </si>
  <si>
    <t>fair_value_calc</t>
  </si>
  <si>
    <t>upside_calc</t>
  </si>
  <si>
    <t>Outputs</t>
  </si>
  <si>
    <t>Book NAV per share</t>
  </si>
  <si>
    <t>Annualized adjusted EBITDA</t>
  </si>
  <si>
    <t>Net debt</t>
  </si>
  <si>
    <t>Fair value</t>
  </si>
  <si>
    <t>Upside/downside</t>
  </si>
  <si>
    <t>Valuation bridge ($M except per-share data)</t>
  </si>
  <si>
    <t>Reported book equity</t>
  </si>
  <si>
    <t>Value before orderbook haircut</t>
  </si>
  <si>
    <t>Orderbook haircut per share</t>
  </si>
  <si>
    <t>Fair value per share</t>
  </si>
  <si>
    <t>Scenarios (reference)</t>
  </si>
  <si>
    <t>base</t>
  </si>
  <si>
    <t/>
  </si>
  <si>
    <t>bear</t>
  </si>
  <si>
    <t>book_nav_multiple = 0.55, ebitda_multiple = 3.2, ebitda_run_rate = 0.9, orderbook_risk_haircut_m = 350</t>
  </si>
  <si>
    <t>bull</t>
  </si>
  <si>
    <t>book_nav_multiple = 0.85, ebitda_multiple = 5, ebitda_run_rate = 1.05, orderbook_risk_haircut_m = 0</t>
  </si>
  <si>
    <t>Claim</t>
  </si>
  <si>
    <t>URL</t>
  </si>
  <si>
    <t>Accessed</t>
  </si>
  <si>
    <t>Danaos Q2 2026 reported $4.057B of stockholders equity, $1.008B of cash and cash equivalents, $1.233B of debt gross of deferred finance costs, and $224.5M of net debt at June 30, 2026.</t>
  </si>
  <si>
    <t>https://www.danaos.com/investors/press-releases/press-release-details/2026/Danaos-Corporation-Reports-Second-Quarter-and-Half-Year-Results-for-the-Period-Ended-June-30-2026/default.aspx</t>
  </si>
  <si>
    <t>Danaos Q2 2026 adjusted EBITDA was $186.8M and first-half 2026 adjusted EBITDA was $367.4M.</t>
  </si>
  <si>
    <t>Total contracted operating revenues based on concluded charter contracts through the release date were about $4.6B, with container contracted operating day coverage of 100% for 2026, 93% for 2027, 79% for 2028, and 61% for 2029.</t>
  </si>
  <si>
    <t>Danaos Q2 2026 container utilization was 97.7%, drybulk utilization was 99.5%, remaining newbuilding contractual commitments were about $1.807B, and the Q2 dividend was $0.90 per share.</t>
  </si>
  <si>
    <t>https://www.sec.gov/Archives/edgar/data/1369241/000110465926089986/dac-20260630xex99d1.htm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</si>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</sst>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0.00"/>
    <numFmt numFmtId="165" formatCode="&quot;$&quot;0.00"/>
    <numFmt numFmtId="166" formatCode="0.0"/>
    <numFmt numFmtId="167" formatCode="0%"/>
    <numFmt numFmtId="168" formatCode="&quot;$&quot;#,##0"/>
    <numFmt numFmtId="169"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0.7</v>
      </c>
    </row>
    <row r="8">
      <c r="A8" s="5" t="s">
        <v>6</v>
      </c>
      <c r="B8" s="7">
        <v>140.84</v>
      </c>
    </row>
    <row r="9">
      <c r="A9" s="5" t="s">
        <v>7</v>
      </c>
      <c r="B9" s="8">
        <v>4.1</v>
      </c>
    </row>
    <row r="10">
      <c r="A10" s="5" t="s">
        <v>8</v>
      </c>
      <c r="B10" s="9">
        <v>1</v>
      </c>
    </row>
    <row r="11">
      <c r="A11" s="5" t="s">
        <v>9</v>
      </c>
      <c r="B11" s="10">
        <v>150</v>
      </c>
    </row>
    <row r="12">
      <c r="A12" s="4" t="s">
        <v>10</v>
      </c>
    </row>
    <row r="13">
      <c r="A13" s="5" t="s">
        <v>11</v>
      </c>
      <c r="B13">
        <v>186.827</v>
      </c>
    </row>
    <row r="14">
      <c r="A14" s="5" t="s">
        <v>12</v>
      </c>
      <c r="B14">
        <v>1008.268</v>
      </c>
    </row>
    <row r="15">
      <c r="A15" s="5" t="s">
        <v>13</v>
      </c>
      <c r="B15">
        <v>4600</v>
      </c>
    </row>
    <row r="16">
      <c r="A16" s="5" t="s">
        <v>14</v>
      </c>
      <c r="B16">
        <v>0.4</v>
      </c>
    </row>
    <row r="17">
      <c r="A17" s="5" t="s">
        <v>15</v>
      </c>
      <c r="B17">
        <v>0.6</v>
      </c>
    </row>
    <row r="18">
      <c r="A18" s="5" t="s">
        <v>16</v>
      </c>
      <c r="B18">
        <v>1807.2</v>
      </c>
    </row>
    <row r="19">
      <c r="A19" s="5" t="s">
        <v>17</v>
      </c>
      <c r="B19">
        <v>18.203567</v>
      </c>
    </row>
    <row r="20">
      <c r="A20" s="5" t="s">
        <v>18</v>
      </c>
      <c r="B20">
        <v>4056.809</v>
      </c>
    </row>
    <row r="21">
      <c r="A21" s="5" t="s">
        <v>19</v>
      </c>
      <c r="B21">
        <v>1232.725</v>
      </c>
    </row>
    <row r="22">
      <c r="A22" s="4" t="s">
        <v>20</v>
      </c>
    </row>
    <row r="23">
      <c r="A23" s="5" t="s">
        <v>21</v>
      </c>
      <c r="B23" t="str">
        <f>((Model!$B$13*4)*Model!$B$10)</f>
      </c>
    </row>
    <row r="24">
      <c r="A24" s="5" t="s">
        <v>22</v>
      </c>
      <c r="B24" t="str">
        <f>(Model!$B$20/Model!$B$19)</f>
      </c>
    </row>
    <row r="25">
      <c r="A25" s="5" t="s">
        <v>23</v>
      </c>
      <c r="B25" t="str">
        <f>(Model!$B$11/Model!$B$19)</f>
      </c>
    </row>
    <row r="26">
      <c r="A26" s="5" t="s">
        <v>24</v>
      </c>
      <c r="B26" t="str">
        <f>(Model!$B$21-Model!$B$14)</f>
      </c>
    </row>
    <row r="27">
      <c r="A27" s="5" t="s">
        <v>25</v>
      </c>
      <c r="B27" t="str">
        <f>(Model!$B$24*Model!$B$7)</f>
      </c>
    </row>
    <row r="28">
      <c r="A28" s="5" t="s">
        <v>26</v>
      </c>
      <c r="B28" t="str">
        <f>(((Model!$B$23*Model!$B$9)-Model!$B$26)/Model!$B$19)</f>
      </c>
    </row>
    <row r="29">
      <c r="A29" s="5" t="s">
        <v>27</v>
      </c>
      <c r="B29" t="str">
        <f>((Model!$B$27*Model!$B$17)+(Model!$B$28*Model!$B$16))</f>
      </c>
    </row>
    <row r="30">
      <c r="A30" s="5" t="s">
        <v>28</v>
      </c>
      <c r="B30" t="str">
        <f>(Model!$B$29-Model!$B$25)</f>
      </c>
    </row>
    <row r="31">
      <c r="A31" s="5" t="s">
        <v>29</v>
      </c>
      <c r="B31" t="str">
        <f>((Model!$B$30/Model!$B$8)-1)</f>
      </c>
    </row>
    <row r="32">
      <c r="A32" s="4" t="s">
        <v>30</v>
      </c>
    </row>
    <row r="33">
      <c r="A33" s="5" t="s">
        <v>31</v>
      </c>
      <c r="B33" s="7" t="str">
        <f>Model!$B$24</f>
      </c>
    </row>
    <row r="34">
      <c r="A34" s="5" t="s">
        <v>32</v>
      </c>
      <c r="B34" s="10" t="str">
        <f>Model!$B$23</f>
      </c>
    </row>
    <row r="35">
      <c r="A35" s="5" t="s">
        <v>33</v>
      </c>
      <c r="B35" s="10" t="str">
        <f>Model!$B$26</f>
      </c>
    </row>
    <row r="36">
      <c r="A36" s="5" t="s">
        <v>34</v>
      </c>
      <c r="B36" s="7" t="str">
        <f>Model!$B$30</f>
      </c>
    </row>
    <row r="37">
      <c r="A37" s="5" t="s">
        <v>35</v>
      </c>
      <c r="B37" s="11" t="str">
        <f>Model!$B$31</f>
      </c>
    </row>
    <row r="39">
      <c r="A39" s="4" t="s">
        <v>36</v>
      </c>
    </row>
    <row r="40">
      <c r="B40" s="3" t="s">
        <v>3</v>
      </c>
    </row>
    <row r="41">
      <c r="A41" s="5" t="s">
        <v>37</v>
      </c>
      <c r="B41" s="10" t="str">
        <f>Model!$B$20</f>
      </c>
    </row>
    <row r="42">
      <c r="A42" s="5" t="s">
        <v>31</v>
      </c>
      <c r="B42" s="7" t="str">
        <f>Model!$B$24</f>
      </c>
    </row>
    <row r="43">
      <c r="A43" s="5" t="s">
        <v>32</v>
      </c>
      <c r="B43" s="10" t="str">
        <f>Model!$B$23</f>
      </c>
    </row>
    <row r="44">
      <c r="A44" s="5" t="s">
        <v>33</v>
      </c>
      <c r="B44" s="10" t="str">
        <f>Model!$B$26</f>
      </c>
    </row>
    <row r="45">
      <c r="A45" s="5" t="s">
        <v>38</v>
      </c>
      <c r="B45" s="7" t="str">
        <f>Model!$B$29</f>
      </c>
    </row>
    <row r="46">
      <c r="A46" s="5" t="s">
        <v>39</v>
      </c>
      <c r="B46" s="7" t="str">
        <f>Model!$B$25</f>
      </c>
    </row>
    <row r="47">
      <c r="A47" s="5" t="s">
        <v>40</v>
      </c>
      <c r="B47" s="7" t="str">
        <f>Model!$B$30</f>
      </c>
    </row>
    <row r="49">
      <c r="A49" s="4" t="s">
        <v>41</v>
      </c>
    </row>
    <row r="50">
      <c r="A50" s="5" t="s">
        <v>42</v>
      </c>
      <c r="B50" t="s">
        <v>43</v>
      </c>
    </row>
    <row r="51">
      <c r="A51" s="5" t="s">
        <v>44</v>
      </c>
      <c r="B51" t="s">
        <v>45</v>
      </c>
    </row>
    <row r="52">
      <c r="A52" s="5" t="s">
        <v>46</v>
      </c>
      <c r="B52"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48</v>
      </c>
      <c r="B1" s="4" t="s">
        <v>49</v>
      </c>
      <c r="C1" s="4" t="s">
        <v>50</v>
      </c>
    </row>
    <row r="2">
      <c r="A2" t="s">
        <v>51</v>
      </c>
      <c r="B2" t="s">
        <v>52</v>
      </c>
      <c r="C2" t="s">
        <v>43</v>
      </c>
    </row>
    <row r="3">
      <c r="A3" t="s">
        <v>53</v>
      </c>
      <c r="B3" t="s">
        <v>52</v>
      </c>
      <c r="C3" t="s">
        <v>43</v>
      </c>
    </row>
    <row r="4">
      <c r="A4" t="s">
        <v>54</v>
      </c>
      <c r="B4" t="s">
        <v>52</v>
      </c>
      <c r="C4" t="s">
        <v>43</v>
      </c>
    </row>
    <row r="5">
      <c r="A5" t="s">
        <v>55</v>
      </c>
      <c r="B5" t="s">
        <v>56</v>
      </c>
      <c r="C5"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