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Override PartName="/xl/worksheets/sheet3.xml" ContentType="application/vnd.openxmlformats-officedocument.spreadsheetml.worksheet+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Model" sheetId="1" r:id="rId1"/>
    <sheet name="Calc" sheetId="2" r:id="rId4"/>
    <sheet name="Sources" sheetId="3" r:id="rId6"/>
  </sheets>
  <definedNames>
    <definedName name="book_nav_multiple">Model!$B$7</definedName>
    <definedName name="ebitda_run_rate">Model!$B$10</definedName>
    <definedName name="nav_value_per_share">Model!$B$27</definedName>
    <definedName name="orderbook_risk_haircut_m">Model!$B$11</definedName>
    <definedName name="adjusted_ebitda_q2_m">Model!$B$13</definedName>
    <definedName name="contracted_revenue_backlog_m">Model!$B$15</definedName>
    <definedName name="nav_weight">Model!$B$17</definedName>
    <definedName name="net_debt_m">Model!$B$26</definedName>
    <definedName name="ebitda_value_per_share">Model!$B$28</definedName>
    <definedName name="current_price">Model!$B$8</definedName>
    <definedName name="ebitda_weight">Model!$B$16</definedName>
    <definedName name="remaining_newbuilding_commitments_m">Model!$B$18</definedName>
    <definedName name="shares_m">Model!$B$19</definedName>
    <definedName name="total_debt_m">Model!$B$21</definedName>
    <definedName name="annualized_adjusted_ebitda_m">Model!$B$23</definedName>
    <definedName name="haircut_per_share">Model!$B$25</definedName>
    <definedName name="blended_value_before_haircut">Model!$B$29</definedName>
    <definedName name="ebitda_multiple">Model!$B$9</definedName>
    <definedName name="cash_m">Model!$B$14</definedName>
    <definedName name="stockholders_equity_m">Model!$B$20</definedName>
    <definedName name="book_nav_per_share">Model!$B$24</definedName>
    <definedName name="fair_value_calc">Model!$B$30</definedName>
    <definedName name="upside_calc">Model!$B$31</definedName>
  </definedNames>
  <calcPr calcId="122211" fullCalcOnLoad="true"/>
</workbook>
</file>

<file path=xl/sharedStrings.xml><?xml version="1.0" encoding="utf-8"?>
<sst xmlns="http://schemas.openxmlformats.org/spreadsheetml/2006/main" count="62" uniqueCount="62">
  <si>
    <t>Danaos Q2 2026 NAV and EBITDA valuation</t>
  </si>
  <si>
    <t xml:space="preserve">Blended valuation using reported book equity as a conservative NAV proxy and annualized Q2 adjusted EBITDA. The explicit orderbook haircut recognizes the remaining $1.81B of newbuilding commitments despite strong liquidity, record contracted revenue backlog of about $4.6B, and high fleet utilization.
</t>
  </si>
  <si>
    <t>As of 2026-10-09  ·  Currency: USD  ·  https://modeledge.ai/model/fm_ae19d2f85e2f00b03048c8a9e87d3569</t>
  </si>
  <si>
    <t>Current</t>
  </si>
  <si>
    <t>Inputs</t>
  </si>
  <si>
    <t>Applied P/NAV multiple</t>
  </si>
  <si>
    <t>Current DAC price</t>
  </si>
  <si>
    <t>Applied EV/annualized EBITDA multiple</t>
  </si>
  <si>
    <t>EBITDA run-rate adjustment</t>
  </si>
  <si>
    <t>Equity haircut for newbuilding commitments and capital allocation risk</t>
  </si>
  <si>
    <t>Constants</t>
  </si>
  <si>
    <t>adjusted_ebitda_q2_m</t>
  </si>
  <si>
    <t>cash_m</t>
  </si>
  <si>
    <t>contracted_revenue_backlog_m</t>
  </si>
  <si>
    <t>ebitda_weight</t>
  </si>
  <si>
    <t>nav_weight</t>
  </si>
  <si>
    <t>remaining_newbuilding_commitments_m</t>
  </si>
  <si>
    <t>shares_m</t>
  </si>
  <si>
    <t>stockholders_equity_m</t>
  </si>
  <si>
    <t>total_debt_m</t>
  </si>
  <si>
    <t>Calculations</t>
  </si>
  <si>
    <t>annualized_adjusted_ebitda_m</t>
  </si>
  <si>
    <t>book_nav_per_share</t>
  </si>
  <si>
    <t>haircut_per_share</t>
  </si>
  <si>
    <t>net_debt_m</t>
  </si>
  <si>
    <t>nav_value_per_share</t>
  </si>
  <si>
    <t>ebitda_value_per_share</t>
  </si>
  <si>
    <t>blended_value_before_haircut</t>
  </si>
  <si>
    <t>fair_value_calc</t>
  </si>
  <si>
    <t>upside_calc</t>
  </si>
  <si>
    <t>Outputs</t>
  </si>
  <si>
    <t>Book NAV per share</t>
  </si>
  <si>
    <t>Annualized adjusted EBITDA</t>
  </si>
  <si>
    <t>Net debt</t>
  </si>
  <si>
    <t>Fair value</t>
  </si>
  <si>
    <t>Upside/downside</t>
  </si>
  <si>
    <t>Valuation bridge ($M except per-share data)</t>
  </si>
  <si>
    <t>Reported book equity</t>
  </si>
  <si>
    <t>Value before orderbook haircut</t>
  </si>
  <si>
    <t>Orderbook haircut per share</t>
  </si>
  <si>
    <t>Fair value per share</t>
  </si>
  <si>
    <t>Scenarios (reference)</t>
  </si>
  <si>
    <t>base</t>
  </si>
  <si>
    <t/>
  </si>
  <si>
    <t>bear</t>
  </si>
  <si>
    <t>book_nav_multiple = 0.55, ebitda_multiple = 3.2, ebitda_run_rate = 0.9, orderbook_risk_haircut_m = 350</t>
  </si>
  <si>
    <t>bull</t>
  </si>
  <si>
    <t>book_nav_multiple = 0.85, ebitda_multiple = 5, ebitda_run_rate = 1.05, orderbook_risk_haircut_m = 0</t>
  </si>
  <si>
    <t>Claim</t>
  </si>
  <si>
    <t>URL</t>
  </si>
  <si>
    <t>Accessed</t>
  </si>
  <si>
    <t>October 9 Model Edge reference DAC price $169.09, refreshed 2026-10-09T15:02:40.546616-06:00. Market-relative outputs use this quote; operating-assumption decisions are separately explained.</t>
  </si>
  <si>
    <t>2026-10-09</t>
  </si>
  <si>
    <t>October 9 6-K reviewed: Danaos is exploring a carve-out and minority equity placement/Norwegian listing of Danaos Bulk Inc., covering 11 Capesize vessels on the water and four Newcastlemax newbuilds scheduled for 2028. No transaction terms, proceeds, retained stake, valuation or completion assurance are disclosed. This is a strategic-alternatives monitoring trigger under the user's instructions. Preserve current blended NAV/EBITDA valuation and orderbook haircut; do not book proceeds/NAV uplift or remove assets before a supported transaction bridge.</t>
  </si>
  <si>
    <t>https://modeledge.ai/company/DAC/filing/6-K/0001104659-26-115061</t>
  </si>
  <si>
    <t>Danaos Q2 2026 reported $4.057B of stockholders equity, $1.008B of cash and cash equivalents, $1.233B of debt gross of deferred finance costs, and $224.5M of net debt at June 30, 2026.</t>
  </si>
  <si>
    <t>https://www.danaos.com/investors/press-releases/press-release-details/2026/Danaos-Corporation-Reports-Second-Quarter-and-Half-Year-Results-for-the-Period-Ended-June-30-2026/default.aspx</t>
  </si>
  <si>
    <t>Danaos Q2 2026 adjusted EBITDA was $186.8M and first-half 2026 adjusted EBITDA was $367.4M.</t>
  </si>
  <si>
    <t>Total contracted operating revenues based on concluded charter contracts through the release date were about $4.6B, with container contracted operating day coverage of 100% for 2026, 93% for 2027, 79% for 2028, and 61% for 2029.</t>
  </si>
  <si>
    <t>Danaos Q2 2026 container utilization was 97.7%, drybulk utilization was 99.5%, remaining newbuilding contractual commitments were about $1.807B, and the Q2 dividend was $0.90 per share.</t>
  </si>
  <si>
    <t>https://www.sec.gov/Archives/edgar/data/1369241/000110465926089986/dac-20260630xex99d1.htm</t>
  </si>
  <si>
    <t>Intermediate calculations materialized from expressions; referenced by formulas on the Model sheet.</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</si>
</sst>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numFmts count="6">
    <numFmt numFmtId="164" formatCode="0.00"/>
    <numFmt numFmtId="165" formatCode="&quot;$&quot;0.00"/>
    <numFmt numFmtId="166" formatCode="0.0"/>
    <numFmt numFmtId="167" formatCode="0%"/>
    <numFmt numFmtId="168" formatCode="&quot;$&quot;#,##0"/>
    <numFmt numFmtId="169" formatCode="0.0%"/>
  </numFmts>
  <fonts count="6">
    <font>
      <name val="Calibri"/>
      <family val="2"/>
      <color theme="1"/>
      <sz val="11"/>
    </font>
    <font>
      <family val="2"/>
      <b val="1"/>
      <color/>
      <sz val="14"/>
    </font>
    <font>
      <family val="2"/>
      <color rgb="FF808080"/>
      <sz val="10"/>
    </font>
    <font>
      <family val="2"/>
      <b val="1"/>
      <color/>
      <sz val="10"/>
    </font>
    <font>
      <family val="2"/>
      <b val="1"/>
      <color/>
    </font>
    <font>
      <family val="2"/>
      <color/>
      <sz val="11"/>
    </font>
  </fonts>
  <fills count="3">
    <fill>
      <patternFill patternType="none"/>
    </fill>
    <fill>
      <patternFill patternType="gray125"/>
    </fill>
    <fill>
      <patternFill patternType="solid">
        <fgColor rgb="FFEFEFEF"/>
      </patternFill>
    </fill>
  </fills>
  <borders count="2">
    <border>
      <left/>
      <right/>
      <top/>
      <bottom/>
      <diagonal/>
    </border>
    <border>
      <bottom style="thin">
        <color rgb="FFAAAAAA"/>
      </bottom>
    </border>
  </borders>
  <cellStyleXfs count="1">
    <xf numFmtId="0" fontId="0" fillId="0" borderId="0"/>
  </cellStyleXfs>
  <cellXfs count="12">
    <xf numFmtId="0" fontId="0" fillId="0" borderId="0" xfId="0"/>
    <xf numFmtId="0" fontId="1" fillId="0" borderId="0" xfId="0" applyFont="true" applyAlignment="false">
      <alignment/>
    </xf>
    <xf numFmtId="0" fontId="2" fillId="0" borderId="0" xfId="0" applyFont="true" applyAlignment="false">
      <alignment/>
    </xf>
    <xf numFmtId="0" fontId="3" fillId="0" borderId="1" xfId="0" applyFont="true" applyBorder="true" applyAlignment="true">
      <alignment horizontal="right"/>
    </xf>
    <xf numFmtId="0" fontId="4" fillId="2" borderId="0" xfId="0" applyFont="true" applyFill="true" applyAlignment="false">
      <alignment/>
    </xf>
    <xf numFmtId="0" fontId="5" fillId="0" borderId="0" xfId="0" applyFont="true" applyAlignment="false">
      <alignment/>
    </xf>
    <xf numFmtId="164" fontId="0" fillId="0" borderId="0" xfId="0" applyNumberFormat="true" applyAlignment="false">
      <alignment/>
    </xf>
    <xf numFmtId="165" fontId="0" fillId="0" borderId="0" xfId="0" applyNumberFormat="true" applyAlignment="false">
      <alignment/>
    </xf>
    <xf numFmtId="166" fontId="0" fillId="0" borderId="0" xfId="0" applyNumberFormat="true" applyAlignment="false">
      <alignment/>
    </xf>
    <xf numFmtId="167" fontId="0" fillId="0" borderId="0" xfId="0" applyNumberFormat="true" applyAlignment="false">
      <alignment/>
    </xf>
    <xf numFmtId="168" fontId="0" fillId="0" borderId="0" xfId="0" applyNumberFormat="true" applyAlignment="false">
      <alignment/>
    </xf>
    <xf numFmtId="169" fontId="0" fillId="0" borderId="0" xfId="0" applyNumberFormat="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worksheets/sheet2.xml" Type="http://schemas.openxmlformats.org/officeDocument/2006/relationships/worksheet"></Relationship><Relationship Id="rId5" Target="/xl/sharedStrings.xml" Type="http://schemas.openxmlformats.org/officeDocument/2006/relationships/sharedStrings"></Relationship><Relationship Id="rId6" Target="worksheets/sheet3.xml" Type="http://schemas.openxmlformats.org/officeDocument/2006/relationships/worksheet"></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36"/>
    <col customWidth="true" max="2" min="2" width="13"/>
  </cols>
  <sheetData>
    <row r="1">
      <c r="A1" s="1" t="s">
        <v>0</v>
      </c>
    </row>
    <row r="2">
      <c r="A2" t="s">
        <v>1</v>
      </c>
    </row>
    <row r="3">
      <c r="A3" s="2" t="s">
        <v>2</v>
      </c>
    </row>
    <row r="5">
      <c r="B5" s="3" t="s">
        <v>3</v>
      </c>
    </row>
    <row r="6">
      <c r="A6" s="4" t="s">
        <v>4</v>
      </c>
    </row>
    <row r="7">
      <c r="A7" s="5" t="s">
        <v>5</v>
      </c>
      <c r="B7" s="6">
        <v>0.7</v>
      </c>
    </row>
    <row r="8">
      <c r="A8" s="5" t="s">
        <v>6</v>
      </c>
      <c r="B8" s="7">
        <v>169.09</v>
      </c>
    </row>
    <row r="9">
      <c r="A9" s="5" t="s">
        <v>7</v>
      </c>
      <c r="B9" s="8">
        <v>4.1</v>
      </c>
    </row>
    <row r="10">
      <c r="A10" s="5" t="s">
        <v>8</v>
      </c>
      <c r="B10" s="9">
        <v>1</v>
      </c>
    </row>
    <row r="11">
      <c r="A11" s="5" t="s">
        <v>9</v>
      </c>
      <c r="B11" s="10">
        <v>150</v>
      </c>
    </row>
    <row r="12">
      <c r="A12" s="4" t="s">
        <v>10</v>
      </c>
    </row>
    <row r="13">
      <c r="A13" s="5" t="s">
        <v>11</v>
      </c>
      <c r="B13">
        <v>186.827</v>
      </c>
    </row>
    <row r="14">
      <c r="A14" s="5" t="s">
        <v>12</v>
      </c>
      <c r="B14">
        <v>1008.268</v>
      </c>
    </row>
    <row r="15">
      <c r="A15" s="5" t="s">
        <v>13</v>
      </c>
      <c r="B15">
        <v>4600</v>
      </c>
    </row>
    <row r="16">
      <c r="A16" s="5" t="s">
        <v>14</v>
      </c>
      <c r="B16">
        <v>0.4</v>
      </c>
    </row>
    <row r="17">
      <c r="A17" s="5" t="s">
        <v>15</v>
      </c>
      <c r="B17">
        <v>0.6</v>
      </c>
    </row>
    <row r="18">
      <c r="A18" s="5" t="s">
        <v>16</v>
      </c>
      <c r="B18">
        <v>1807.2</v>
      </c>
    </row>
    <row r="19">
      <c r="A19" s="5" t="s">
        <v>17</v>
      </c>
      <c r="B19">
        <v>18.203567</v>
      </c>
    </row>
    <row r="20">
      <c r="A20" s="5" t="s">
        <v>18</v>
      </c>
      <c r="B20">
        <v>4056.809</v>
      </c>
    </row>
    <row r="21">
      <c r="A21" s="5" t="s">
        <v>19</v>
      </c>
      <c r="B21">
        <v>1232.725</v>
      </c>
    </row>
    <row r="22">
      <c r="A22" s="4" t="s">
        <v>20</v>
      </c>
    </row>
    <row r="23">
      <c r="A23" s="5" t="s">
        <v>21</v>
      </c>
      <c r="B23" t="str">
        <f>((Model!$B$13*4)*Model!$B$10)</f>
      </c>
    </row>
    <row r="24">
      <c r="A24" s="5" t="s">
        <v>22</v>
      </c>
      <c r="B24" t="str">
        <f>(Model!$B$20/Model!$B$19)</f>
      </c>
    </row>
    <row r="25">
      <c r="A25" s="5" t="s">
        <v>23</v>
      </c>
      <c r="B25" t="str">
        <f>(Model!$B$11/Model!$B$19)</f>
      </c>
    </row>
    <row r="26">
      <c r="A26" s="5" t="s">
        <v>24</v>
      </c>
      <c r="B26" t="str">
        <f>(Model!$B$21-Model!$B$14)</f>
      </c>
    </row>
    <row r="27">
      <c r="A27" s="5" t="s">
        <v>25</v>
      </c>
      <c r="B27" t="str">
        <f>(Model!$B$24*Model!$B$7)</f>
      </c>
    </row>
    <row r="28">
      <c r="A28" s="5" t="s">
        <v>26</v>
      </c>
      <c r="B28" t="str">
        <f>(((Model!$B$23*Model!$B$9)-Model!$B$26)/Model!$B$19)</f>
      </c>
    </row>
    <row r="29">
      <c r="A29" s="5" t="s">
        <v>27</v>
      </c>
      <c r="B29" t="str">
        <f>((Model!$B$27*Model!$B$17)+(Model!$B$28*Model!$B$16))</f>
      </c>
    </row>
    <row r="30">
      <c r="A30" s="5" t="s">
        <v>28</v>
      </c>
      <c r="B30" t="str">
        <f>(Model!$B$29-Model!$B$25)</f>
      </c>
    </row>
    <row r="31">
      <c r="A31" s="5" t="s">
        <v>29</v>
      </c>
      <c r="B31" t="str">
        <f>((Model!$B$30/Model!$B$8)-1)</f>
      </c>
    </row>
    <row r="32">
      <c r="A32" s="4" t="s">
        <v>30</v>
      </c>
    </row>
    <row r="33">
      <c r="A33" s="5" t="s">
        <v>31</v>
      </c>
      <c r="B33" s="7" t="str">
        <f>Model!$B$24</f>
      </c>
    </row>
    <row r="34">
      <c r="A34" s="5" t="s">
        <v>32</v>
      </c>
      <c r="B34" s="10" t="str">
        <f>Model!$B$23</f>
      </c>
    </row>
    <row r="35">
      <c r="A35" s="5" t="s">
        <v>33</v>
      </c>
      <c r="B35" s="10" t="str">
        <f>Model!$B$26</f>
      </c>
    </row>
    <row r="36">
      <c r="A36" s="5" t="s">
        <v>34</v>
      </c>
      <c r="B36" s="7" t="str">
        <f>Model!$B$30</f>
      </c>
    </row>
    <row r="37">
      <c r="A37" s="5" t="s">
        <v>35</v>
      </c>
      <c r="B37" s="11" t="str">
        <f>Model!$B$31</f>
      </c>
    </row>
    <row r="39">
      <c r="A39" s="4" t="s">
        <v>36</v>
      </c>
    </row>
    <row r="40">
      <c r="B40" s="3" t="s">
        <v>3</v>
      </c>
    </row>
    <row r="41">
      <c r="A41" s="5" t="s">
        <v>37</v>
      </c>
      <c r="B41" s="10" t="str">
        <f>Model!$B$20</f>
      </c>
    </row>
    <row r="42">
      <c r="A42" s="5" t="s">
        <v>31</v>
      </c>
      <c r="B42" s="7" t="str">
        <f>Model!$B$24</f>
      </c>
    </row>
    <row r="43">
      <c r="A43" s="5" t="s">
        <v>32</v>
      </c>
      <c r="B43" s="10" t="str">
        <f>Model!$B$23</f>
      </c>
    </row>
    <row r="44">
      <c r="A44" s="5" t="s">
        <v>33</v>
      </c>
      <c r="B44" s="10" t="str">
        <f>Model!$B$26</f>
      </c>
    </row>
    <row r="45">
      <c r="A45" s="5" t="s">
        <v>38</v>
      </c>
      <c r="B45" s="7" t="str">
        <f>Model!$B$29</f>
      </c>
    </row>
    <row r="46">
      <c r="A46" s="5" t="s">
        <v>39</v>
      </c>
      <c r="B46" s="7" t="str">
        <f>Model!$B$25</f>
      </c>
    </row>
    <row r="47">
      <c r="A47" s="5" t="s">
        <v>40</v>
      </c>
      <c r="B47" s="7" t="str">
        <f>Model!$B$30</f>
      </c>
    </row>
    <row r="49">
      <c r="A49" s="4" t="s">
        <v>41</v>
      </c>
    </row>
    <row r="50">
      <c r="A50" s="5" t="s">
        <v>42</v>
      </c>
      <c r="B50" t="s">
        <v>43</v>
      </c>
    </row>
    <row r="51">
      <c r="A51" s="5" t="s">
        <v>44</v>
      </c>
      <c r="B51" t="s">
        <v>45</v>
      </c>
    </row>
    <row r="52">
      <c r="A52" s="5" t="s">
        <v>46</v>
      </c>
      <c r="B52" t="s">
        <v>47</v>
      </c>
    </row>
  </sheetData>
</worksheet>
</file>

<file path=xl/worksheets/sheet2.xml><?xml version="1.0" encoding="utf-8"?>
<worksheet xmlns="http://schemas.openxmlformats.org/spreadsheetml/2006/main">
  <dimension ref="A1"/>
  <sheetViews>
    <sheetView workbookViewId="0"/>
  </sheetViews>
  <cols>
    <col customWidth="true" max="1" min="1" width="44"/>
  </cols>
  <sheetData>
    <row r="1">
      <c r="A1" t="s">
        <v>61</v>
      </c>
    </row>
  </sheetData>
</worksheet>
</file>

<file path=xl/worksheets/sheet3.xml><?xml version="1.0" encoding="utf-8"?>
<worksheet xmlns="http://schemas.openxmlformats.org/spreadsheetml/2006/main">
  <dimension ref="A1"/>
  <sheetViews>
    <sheetView workbookViewId="0"/>
  </sheetViews>
  <cols>
    <col customWidth="true" max="1" min="1" width="60"/>
    <col customWidth="true" max="2" min="2" width="50"/>
  </cols>
  <sheetData>
    <row r="1">
      <c r="A1" s="4" t="s">
        <v>48</v>
      </c>
      <c r="B1" s="4" t="s">
        <v>49</v>
      </c>
      <c r="C1" s="4" t="s">
        <v>50</v>
      </c>
    </row>
    <row r="2">
      <c r="A2" t="s">
        <v>51</v>
      </c>
      <c r="B2" t="s">
        <v>43</v>
      </c>
      <c r="C2" t="s">
        <v>52</v>
      </c>
    </row>
    <row r="3">
      <c r="A3" t="s">
        <v>53</v>
      </c>
      <c r="B3" t="s">
        <v>54</v>
      </c>
      <c r="C3" t="s">
        <v>52</v>
      </c>
    </row>
    <row r="4">
      <c r="A4" t="s">
        <v>55</v>
      </c>
      <c r="B4" t="s">
        <v>56</v>
      </c>
      <c r="C4" t="s">
        <v>43</v>
      </c>
    </row>
    <row r="5">
      <c r="A5" t="s">
        <v>57</v>
      </c>
      <c r="B5" t="s">
        <v>56</v>
      </c>
      <c r="C5" t="s">
        <v>43</v>
      </c>
    </row>
    <row r="6">
      <c r="A6" t="s">
        <v>58</v>
      </c>
      <c r="B6" t="s">
        <v>56</v>
      </c>
      <c r="C6" t="s">
        <v>43</v>
      </c>
    </row>
    <row r="7">
      <c r="A7" t="s">
        <v>59</v>
      </c>
      <c r="B7" t="s">
        <v>60</v>
      </c>
      <c r="C7" t="s">
        <v>43</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