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q2_2026_adjusted_ebitda_m">Model!$B$19</definedName>
    <definedName name="pv_year_1">Model!$B$29</definedName>
    <definedName name="pv_year_2">Model!$B$30</definedName>
    <definedName name="discount_rate">Model!$B$8</definedName>
    <definedName name="pv_year_3">Model!$B$31</definedName>
    <definedName name="pv_fcf_m">Model!$B$35</definedName>
    <definedName name="equity_value_m">Model!$B$38</definedName>
    <definedName name="fair_value">Model!$B$39</definedName>
    <definedName name="terminal_growth">Model!$B$12</definedName>
    <definedName name="management_2030_adjusted_ebitda_target_m">Model!$B$17</definedName>
    <definedName name="enterprise_value_m">Model!$B$37</definedName>
    <definedName name="upside">Model!$B$40</definedName>
    <definedName name="fy2026_revenue_guidance_midpoint_m">Model!$B$16</definedName>
    <definedName name="management_2030_revenue_target_m">Model!$B$18</definedName>
    <definedName name="q2_2026_fcf_m">Model!$B$24</definedName>
    <definedName name="pv_year_5">Model!$B$33</definedName>
    <definedName name="q2_2026_earnout_consideration_m">Model!$B$23</definedName>
    <definedName name="q2_2026_revenue_m">Model!$B$25</definedName>
    <definedName name="fcf_m">Model!$B$28:$F$28</definedName>
    <definedName name="fcf_margin">Model!$B$9:$F$9</definedName>
    <definedName name="net_obligations_m">Model!$B$10</definedName>
    <definedName name="revenue_m">Model!$B$11:$F$11</definedName>
    <definedName name="q2_2026_cash_and_short_term_investments_m">Model!$B$20</definedName>
    <definedName name="pv_year_4">Model!$B$32</definedName>
    <definedName name="terminal_value_m">Model!$B$34</definedName>
    <definedName name="current_price">Model!$B$14</definedName>
    <definedName name="q2_2026_deferred_acquisition_payable_m">Model!$B$22</definedName>
    <definedName name="pv_terminal_value_m">Model!$B$36</definedName>
    <definedName name="diluted_shares_m">Model!$B$7</definedName>
    <definedName name="fy2026_adjusted_ebitda_guidance_midpoint_m">Model!$B$15</definedName>
    <definedName name="q2_2026_convertible_debt_m">Model!$B$21</definedName>
    <definedName name="q2_2026_subscribers_m">Model!$B$26</definedName>
  </definedNames>
  <calcPr calcId="122211" fullCalcOnLoad="true"/>
</workbook>
</file>

<file path=xl/sharedStrings.xml><?xml version="1.0" encoding="utf-8"?>
<sst xmlns="http://schemas.openxmlformats.org/spreadsheetml/2006/main" count="66" uniqueCount="66">
  <si>
    <t>Hims &amp; Hers Health DCF valuation</t>
  </si>
  <si>
    <t xml:space="preserve">Hawk valuation model using a five-year free-cash-flow-to-equity DCF, refreshed after Q2 2026 earnings. The base case uses the midpoint of FY2026 revenue guidance, retains management's 2030 revenue goal as a long-term anchor, and reflects the near-term cash-flow drag from international scale investment, product mix, and the Eucalyptus acquisition.
</t>
  </si>
  <si>
    <t>As of 2026-08-10  ·  Currency: USD  ·  https://modeledge.ai/model/fm_b4c9a11b9c5257ca5fd3ef6e3fdaa74c</t>
  </si>
  <si>
    <t>FY2026E</t>
  </si>
  <si>
    <t>FY2027E</t>
  </si>
  <si>
    <t>FY2028E</t>
  </si>
  <si>
    <t>FY2029E</t>
  </si>
  <si>
    <t>FY2030E</t>
  </si>
  <si>
    <t>Inputs</t>
  </si>
  <si>
    <t>Diluted shares</t>
  </si>
  <si>
    <t>Discount rate</t>
  </si>
  <si>
    <t>Free cash flow margin</t>
  </si>
  <si>
    <t>Net debt and acquisition obligations</t>
  </si>
  <si>
    <t>Revenue path</t>
  </si>
  <si>
    <t>Terminal growth</t>
  </si>
  <si>
    <t>Constants</t>
  </si>
  <si>
    <t>current_price</t>
  </si>
  <si>
    <t>fy2026_adjusted_ebitda_guidance_midpoint_m</t>
  </si>
  <si>
    <t>fy2026_revenue_guidance_midpoint_m</t>
  </si>
  <si>
    <t>management_2030_adjusted_ebitda_target_m</t>
  </si>
  <si>
    <t>management_2030_revenue_target_m</t>
  </si>
  <si>
    <t>q2_2026_adjusted_ebitda_m</t>
  </si>
  <si>
    <t>q2_2026_cash_and_short_term_investments_m</t>
  </si>
  <si>
    <t>q2_2026_convertible_debt_m</t>
  </si>
  <si>
    <t>q2_2026_deferred_acquisition_payable_m</t>
  </si>
  <si>
    <t>q2_2026_earnout_consideration_m</t>
  </si>
  <si>
    <t>q2_2026_fcf_m</t>
  </si>
  <si>
    <t>q2_2026_revenue_m</t>
  </si>
  <si>
    <t>q2_2026_subscribers_m</t>
  </si>
  <si>
    <t>Calculations</t>
  </si>
  <si>
    <t>fcf_m</t>
  </si>
  <si>
    <t>pv_year_1</t>
  </si>
  <si>
    <t>pv_year_2</t>
  </si>
  <si>
    <t>pv_year_3</t>
  </si>
  <si>
    <t>pv_year_4</t>
  </si>
  <si>
    <t>pv_year_5</t>
  </si>
  <si>
    <t>terminal_value_m</t>
  </si>
  <si>
    <t>pv_fcf_m</t>
  </si>
  <si>
    <t>pv_terminal_value_m</t>
  </si>
  <si>
    <t>enterprise_value_m</t>
  </si>
  <si>
    <t>equity_value_m</t>
  </si>
  <si>
    <t>fair_value</t>
  </si>
  <si>
    <t>upside</t>
  </si>
  <si>
    <t>Outputs</t>
  </si>
  <si>
    <t>Fair value</t>
  </si>
  <si>
    <t>Upside / downside</t>
  </si>
  <si>
    <t>Equity value ($M)</t>
  </si>
  <si>
    <t>FY2030 FCF ($M)</t>
  </si>
  <si>
    <t>Scenarios (reference)</t>
  </si>
  <si>
    <t>base</t>
  </si>
  <si>
    <t/>
  </si>
  <si>
    <t>bear</t>
  </si>
  <si>
    <t>diluted_shares_m = 242, discount_rate = 0.13, fcf_margin = [-0.01, 0.03, 0.06, 0.09, 0.12], net_obligations_m = 1600, revenue_m = [3100, 3500, 3950, 4400, 5000], terminal_growth = 0.02</t>
  </si>
  <si>
    <t>bull</t>
  </si>
  <si>
    <t>diluted_shares_m = 235, discount_rate = 0.1, fcf_margin = [0.03, 0.09, 0.13, 0.17, 0.2], net_obligations_m = 1200, revenue_m = [3300, 4200, 5300, 6500, 7575], terminal_growth = 0.035</t>
  </si>
  <si>
    <t>Claim</t>
  </si>
  <si>
    <t>URL</t>
  </si>
  <si>
    <t>Accessed</t>
  </si>
  <si>
    <t>Q2 2026 revenue was $753.214M, subscribers were 2.891M, adjusted EBITDA was $60.3M, and free cash flow was negative $68.2M.</t>
  </si>
  <si>
    <t>https://storage.googleapis.com/d8a084c25db2/0001773751/0001773751-26-000161/hims-20260630x8xkearningsr.htm</t>
  </si>
  <si>
    <t>2026-08-10</t>
  </si>
  <si>
    <t>FY2026 revenue guidance was raised to $3.1B-$3.3B and adjusted EBITDA guidance updated to $275M-$325M.</t>
  </si>
  <si>
    <t>Management reaffirmed long-term targets of at least $6.5B revenue and $1.3B adjusted EBITDA in 2030.</t>
  </si>
  <si>
    <t>The Q2 2026 earnings call discussed AI rollout, retention, international expansion, and peptide timing.</t>
  </si>
  <si>
    <t>https://investors.hims.com/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</si>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</sst>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0.0%"/>
    <numFmt numFmtId="166" formatCode="&quot;$&quot;0.00"/>
    <numFmt numFmtId="167"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4" fillId="0" borderId="0" xfId="0" applyFon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c r="F5" s="3" t="s">
        <v>7</v>
      </c>
    </row>
    <row r="6">
      <c r="A6" s="4" t="s">
        <v>8</v>
      </c>
    </row>
    <row r="7">
      <c r="A7" s="5" t="s">
        <v>9</v>
      </c>
      <c r="B7" s="6">
        <v>235</v>
      </c>
    </row>
    <row r="8">
      <c r="A8" s="5" t="s">
        <v>10</v>
      </c>
      <c r="B8" s="7">
        <v>0.11</v>
      </c>
    </row>
    <row r="9">
      <c r="A9" s="5" t="s">
        <v>11</v>
      </c>
      <c r="B9" s="7">
        <v>0.01</v>
      </c>
      <c r="C9" s="7">
        <v>0.06</v>
      </c>
      <c r="D9" s="7">
        <v>0.1</v>
      </c>
      <c r="E9" s="7">
        <v>0.14</v>
      </c>
      <c r="F9" s="7">
        <v>0.17</v>
      </c>
    </row>
    <row r="10">
      <c r="A10" s="5" t="s">
        <v>12</v>
      </c>
      <c r="B10" s="6">
        <v>1400</v>
      </c>
    </row>
    <row r="11">
      <c r="A11" s="5" t="s">
        <v>13</v>
      </c>
      <c r="B11" s="6">
        <v>3200</v>
      </c>
      <c r="C11" s="6">
        <v>3950</v>
      </c>
      <c r="D11" s="6">
        <v>4750</v>
      </c>
      <c r="E11" s="6">
        <v>5550</v>
      </c>
      <c r="F11" s="6">
        <v>6500</v>
      </c>
    </row>
    <row r="12">
      <c r="A12" s="5" t="s">
        <v>14</v>
      </c>
      <c r="B12" s="7">
        <v>0.03</v>
      </c>
    </row>
    <row r="13">
      <c r="A13" s="4" t="s">
        <v>15</v>
      </c>
    </row>
    <row r="14">
      <c r="A14" s="5" t="s">
        <v>16</v>
      </c>
      <c r="B14">
        <v>31.77</v>
      </c>
    </row>
    <row r="15">
      <c r="A15" s="5" t="s">
        <v>17</v>
      </c>
      <c r="B15">
        <v>300</v>
      </c>
    </row>
    <row r="16">
      <c r="A16" s="5" t="s">
        <v>18</v>
      </c>
      <c r="B16">
        <v>3200</v>
      </c>
    </row>
    <row r="17">
      <c r="A17" s="5" t="s">
        <v>19</v>
      </c>
      <c r="B17">
        <v>1300</v>
      </c>
    </row>
    <row r="18">
      <c r="A18" s="5" t="s">
        <v>20</v>
      </c>
      <c r="B18">
        <v>6500</v>
      </c>
    </row>
    <row r="19">
      <c r="A19" s="5" t="s">
        <v>21</v>
      </c>
      <c r="B19">
        <v>60.3</v>
      </c>
    </row>
    <row r="20">
      <c r="A20" s="5" t="s">
        <v>22</v>
      </c>
      <c r="B20">
        <v>841.048</v>
      </c>
    </row>
    <row r="21">
      <c r="A21" s="5" t="s">
        <v>23</v>
      </c>
      <c r="B21">
        <v>1365.299</v>
      </c>
    </row>
    <row r="22">
      <c r="A22" s="5" t="s">
        <v>24</v>
      </c>
      <c r="B22">
        <v>703.005</v>
      </c>
    </row>
    <row r="23">
      <c r="A23" s="5" t="s">
        <v>25</v>
      </c>
      <c r="B23">
        <v>162.964</v>
      </c>
    </row>
    <row r="24">
      <c r="A24" s="5" t="s">
        <v>26</v>
      </c>
      <c r="B24">
        <v>-68.2</v>
      </c>
    </row>
    <row r="25">
      <c r="A25" s="5" t="s">
        <v>27</v>
      </c>
      <c r="B25">
        <v>753.214</v>
      </c>
    </row>
    <row r="26">
      <c r="A26" s="5" t="s">
        <v>28</v>
      </c>
      <c r="B26">
        <v>2.891</v>
      </c>
    </row>
    <row r="27">
      <c r="A27" s="4" t="s">
        <v>29</v>
      </c>
    </row>
    <row r="28">
      <c r="A28" s="5" t="s">
        <v>30</v>
      </c>
      <c r="B28" t="str">
        <f>(Model!$B$11*Model!$B$9)</f>
      </c>
      <c r="C28" t="str">
        <f>(Model!$C$11*Model!$C$9)</f>
      </c>
      <c r="D28" t="str">
        <f>(Model!$D$11*Model!$D$9)</f>
      </c>
      <c r="E28" t="str">
        <f>(Model!$E$11*Model!$E$9)</f>
      </c>
      <c r="F28" t="str">
        <f>(Model!$F$11*Model!$F$9)</f>
      </c>
    </row>
    <row r="29">
      <c r="A29" s="5" t="s">
        <v>31</v>
      </c>
      <c r="B29" t="str">
        <f>(Model!$B$28/(1+Model!$B$8))</f>
      </c>
    </row>
    <row r="30">
      <c r="A30" s="5" t="s">
        <v>32</v>
      </c>
      <c r="B30" t="str">
        <f>(Model!$C$28/((1+Model!$B$8)^2))</f>
      </c>
    </row>
    <row r="31">
      <c r="A31" s="5" t="s">
        <v>33</v>
      </c>
      <c r="B31" t="str">
        <f>(Model!$D$28/((1+Model!$B$8)^3))</f>
      </c>
    </row>
    <row r="32">
      <c r="A32" s="5" t="s">
        <v>34</v>
      </c>
      <c r="B32" t="str">
        <f>(Model!$E$28/((1+Model!$B$8)^4))</f>
      </c>
    </row>
    <row r="33">
      <c r="A33" s="5" t="s">
        <v>35</v>
      </c>
      <c r="B33" t="str">
        <f>(Model!$F$28/((1+Model!$B$8)^5))</f>
      </c>
    </row>
    <row r="34">
      <c r="A34" s="5" t="s">
        <v>36</v>
      </c>
      <c r="B34" t="str">
        <f>((Model!$F$28*(1+Model!$B$12))/(Model!$B$8-Model!$B$12))</f>
      </c>
    </row>
    <row r="35">
      <c r="A35" s="5" t="s">
        <v>37</v>
      </c>
      <c r="B35" t="str">
        <f>((((Model!$B$29+Model!$B$30)+Model!$B$31)+Model!$B$32)+Model!$B$33)</f>
      </c>
    </row>
    <row r="36">
      <c r="A36" s="5" t="s">
        <v>38</v>
      </c>
      <c r="B36" t="str">
        <f>(Model!$B$34/((1+Model!$B$8)^5))</f>
      </c>
    </row>
    <row r="37">
      <c r="A37" s="5" t="s">
        <v>39</v>
      </c>
      <c r="B37" t="str">
        <f>(Model!$B$35+Model!$B$36)</f>
      </c>
    </row>
    <row r="38">
      <c r="A38" s="5" t="s">
        <v>40</v>
      </c>
      <c r="B38" t="str">
        <f>(Model!$B$37-Model!$B$10)</f>
      </c>
    </row>
    <row r="39">
      <c r="A39" s="5" t="s">
        <v>41</v>
      </c>
      <c r="B39" t="str">
        <f>(Model!$B$38/Model!$B$7)</f>
      </c>
    </row>
    <row r="40">
      <c r="A40" s="5" t="s">
        <v>42</v>
      </c>
      <c r="B40" t="str">
        <f>((Model!$B$39/Model!$B$14)-1)</f>
      </c>
    </row>
    <row r="41">
      <c r="A41" s="4" t="s">
        <v>43</v>
      </c>
    </row>
    <row r="42">
      <c r="A42" s="8" t="s">
        <v>44</v>
      </c>
      <c r="B42" s="9" t="str">
        <f>Model!$B$39</f>
      </c>
    </row>
    <row r="43">
      <c r="A43" s="5" t="s">
        <v>45</v>
      </c>
      <c r="B43" s="7" t="str">
        <f>Model!$B$40</f>
      </c>
    </row>
    <row r="44">
      <c r="A44" s="5" t="s">
        <v>46</v>
      </c>
      <c r="B44" s="10" t="str">
        <f>Model!$B$38</f>
      </c>
    </row>
    <row r="45">
      <c r="A45" s="5" t="s">
        <v>47</v>
      </c>
      <c r="B45" s="10" t="str">
        <f>Model!$F$28</f>
      </c>
    </row>
    <row r="47">
      <c r="A47" s="4" t="s">
        <v>48</v>
      </c>
    </row>
    <row r="48">
      <c r="A48" s="5" t="s">
        <v>49</v>
      </c>
      <c r="B48" t="s">
        <v>50</v>
      </c>
    </row>
    <row r="49">
      <c r="A49" s="5" t="s">
        <v>51</v>
      </c>
      <c r="B49" t="s">
        <v>52</v>
      </c>
    </row>
    <row r="50">
      <c r="A50" s="5" t="s">
        <v>53</v>
      </c>
      <c r="B50" t="s">
        <v>54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55</v>
      </c>
      <c r="B1" s="4" t="s">
        <v>56</v>
      </c>
      <c r="C1" s="4" t="s">
        <v>57</v>
      </c>
    </row>
    <row r="2">
      <c r="A2" t="s">
        <v>58</v>
      </c>
      <c r="B2" t="s">
        <v>59</v>
      </c>
      <c r="C2" t="s">
        <v>60</v>
      </c>
    </row>
    <row r="3">
      <c r="A3" t="s">
        <v>61</v>
      </c>
      <c r="B3" t="s">
        <v>59</v>
      </c>
      <c r="C3" t="s">
        <v>60</v>
      </c>
    </row>
    <row r="4">
      <c r="A4" t="s">
        <v>62</v>
      </c>
      <c r="B4" t="s">
        <v>59</v>
      </c>
      <c r="C4" t="s">
        <v>60</v>
      </c>
    </row>
    <row r="5">
      <c r="A5" t="s">
        <v>63</v>
      </c>
      <c r="B5" t="s">
        <v>64</v>
      </c>
      <c r="C5"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