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peer_ev_to_arr">Model!$B$39</definedName>
    <definedName name="normalized_operating_ebit_b">Model!$B$40</definedName>
    <definedName name="peer_fair_value_per_share">Model!$B$45</definedName>
    <definedName name="intrinsic_equity_value_b">Model!$B$46</definedName>
    <definedName name="intrinsic_fair_value_per_share">Model!$B$48</definedName>
    <definedName name="blended_fair_value_per_share">Model!$B$49</definedName>
    <definedName name="contracted_arr_b">Model!$B$8</definedName>
    <definedName name="crwv_net_debt_and_lease_b">Model!$B$12</definedName>
    <definedName name="mirantis_software_value_b">Model!$B$23</definedName>
    <definedName name="nbis_exit_arr_b">Model!$B$24</definedName>
    <definedName name="annual_gpu_economic_depreciation_b">Model!$B$37</definedName>
    <definedName name="project_ebitda_b">Model!$B$38</definedName>
    <definedName name="normalized_nopat_b">Model!$B$42</definedName>
    <definedName name="intrinsic_operating_ev_b">Model!$B$44</definedName>
    <definedName name="nbis_net_debt_b">Model!$B$26</definedName>
    <definedName name="peer_premium_discount">Model!$B$30</definedName>
    <definedName name="crwv_exit_arr_b">Model!$B$10</definedName>
    <definedName name="expansion_2027_option_value_b">Model!$B$15</definedName>
    <definedName name="gpu_useful_life_years">Model!$B$18</definedName>
    <definedName name="current_share_price">Model!$B$13</definedName>
    <definedName name="nbis_market_cap_b">Model!$B$25</definedName>
    <definedName name="peer_equity_value_b">Model!$B$43</definedName>
    <definedName name="nopat_multiple">Model!$B$28</definedName>
    <definedName name="normalized_tax_rate">Model!$B$29</definedName>
    <definedName name="project_ebitda_margin">Model!$B$31</definedName>
    <definedName name="undeveloped_power_value_b">Model!$B$32</definedName>
    <definedName name="effective_arr_b">Model!$B$35</definedName>
    <definedName name="upside_downside">Model!$B$50</definedName>
    <definedName name="bitcoin_business_value_b">Model!$B$6</definedName>
    <definedName name="data_center_depreciation_b">Model!$B$14</definedName>
    <definedName name="fully_diluted_shares_m">Model!$B$16</definedName>
    <definedName name="gpu_capex_to_arr">Model!$B$17</definedName>
    <definedName name="incremental_target_arr_b">Model!$B$21</definedName>
    <definedName name="blended_equity_value_b">Model!$B$47</definedName>
    <definedName name="crwv_ev_to_arr">Model!$B$34</definedName>
    <definedName name="corporate_cash_opex_b">Model!$B$9</definedName>
    <definedName name="crwv_market_cap_b">Model!$B$11</definedName>
    <definedName name="gross_debt_b">Model!$B$19</definedName>
    <definedName name="incremental_contract_probability">Model!$B$20</definedName>
    <definedName name="intrinsic_weight">Model!$B$22</definedName>
    <definedName name="nbis_ev_to_arr">Model!$B$36</definedName>
    <definedName name="peer_operating_ev_b">Model!$B$41</definedName>
    <definedName name="cash_b">Model!$B$7</definedName>
    <definedName name="nbis_peer_weight">Model!$B$27</definedName>
  </definedNames>
  <calcPr calcId="122211" fullCalcOnLoad="true"/>
</workbook>
</file>

<file path=xl/sharedStrings.xml><?xml version="1.0" encoding="utf-8"?>
<sst xmlns="http://schemas.openxmlformats.org/spreadsheetml/2006/main" count="87" uniqueCount="87">
  <si>
    <t>IREN contracted cloud and infrastructure SOTP valuation</t>
  </si>
  <si>
    <t>As of 2026-08-04  ·  Currency: USD  ·  https://modeledge.ai/model/fm_b76e170b0552e47015811229ea2a485d</t>
  </si>
  <si>
    <t>CY2026E</t>
  </si>
  <si>
    <t>Inputs</t>
  </si>
  <si>
    <t>Bitcoin mining business value</t>
  </si>
  <si>
    <t>Cash and cash equivalents</t>
  </si>
  <si>
    <t>Contracted 2026 exit ARR</t>
  </si>
  <si>
    <t>Annual corporate cash overhead</t>
  </si>
  <si>
    <t>CoreWeave 2026 exit ARR</t>
  </si>
  <si>
    <t>CoreWeave market capitalization</t>
  </si>
  <si>
    <t>CoreWeave net debt and lease obligations</t>
  </si>
  <si>
    <t>IREN current share price</t>
  </si>
  <si>
    <t>Annual owned data center depreciation</t>
  </si>
  <si>
    <t>Probability weighted 2027 expansion equity option value</t>
  </si>
  <si>
    <t>Scenario fully diluted shares</t>
  </si>
  <si>
    <t>GPU and ancillary capex divided by ARR</t>
  </si>
  <si>
    <t>Economic GPU useful life</t>
  </si>
  <si>
    <t>Gross converts and project debt</t>
  </si>
  <si>
    <t>Probability weighted realization of incremental ARR</t>
  </si>
  <si>
    <t>Incremental ARR needed to reach target</t>
  </si>
  <si>
    <t>Weight on intrinsic SOTP versus peer cross-check</t>
  </si>
  <si>
    <t>Mirantis and software platform value</t>
  </si>
  <si>
    <t>Nebius 2026 exit ARR</t>
  </si>
  <si>
    <t>Nebius market capitalization</t>
  </si>
  <si>
    <t>Nebius net debt or net cash as negative</t>
  </si>
  <si>
    <t>Nebius weight in EV to ARR cross-check</t>
  </si>
  <si>
    <t>Operating value to normalized NOPAT</t>
  </si>
  <si>
    <t>Normalized cash tax rate</t>
  </si>
  <si>
    <t>IREN premium or discount to peer EV to ARR</t>
  </si>
  <si>
    <t>Project EBITDA margin</t>
  </si>
  <si>
    <t>Undeployed land and power option value</t>
  </si>
  <si>
    <t>Calculations</t>
  </si>
  <si>
    <t>crwv_ev_to_arr</t>
  </si>
  <si>
    <t>effective_arr_b</t>
  </si>
  <si>
    <t>nbis_ev_to_arr</t>
  </si>
  <si>
    <t>annual_gpu_economic_depreciation_b</t>
  </si>
  <si>
    <t>project_ebitda_b</t>
  </si>
  <si>
    <t>peer_ev_to_arr</t>
  </si>
  <si>
    <t>normalized_operating_ebit_b</t>
  </si>
  <si>
    <t>peer_operating_ev_b</t>
  </si>
  <si>
    <t>normalized_nopat_b</t>
  </si>
  <si>
    <t>peer_equity_value_b</t>
  </si>
  <si>
    <t>intrinsic_operating_ev_b</t>
  </si>
  <si>
    <t>peer_fair_value_per_share</t>
  </si>
  <si>
    <t>intrinsic_equity_value_b</t>
  </si>
  <si>
    <t>blended_equity_value_b</t>
  </si>
  <si>
    <t>intrinsic_fair_value_per_share</t>
  </si>
  <si>
    <t>blended_fair_value_per_share</t>
  </si>
  <si>
    <t>upside_downside</t>
  </si>
  <si>
    <t>Outputs</t>
  </si>
  <si>
    <t>Blended fair value per share</t>
  </si>
  <si>
    <t>Upside or downside</t>
  </si>
  <si>
    <t>Blended equity value</t>
  </si>
  <si>
    <t>Intrinsic SOTP fair value per share</t>
  </si>
  <si>
    <t>EV to ARR peer cross-check per share</t>
  </si>
  <si>
    <t>Normalized AI Cloud NOPAT</t>
  </si>
  <si>
    <t>Intrinsic operating enterprise value</t>
  </si>
  <si>
    <t>Probability weighted exit ARR</t>
  </si>
  <si>
    <t>Scenarios (reference)</t>
  </si>
  <si>
    <t>base</t>
  </si>
  <si>
    <t>corporate_cash_opex_b = 0.3, data_center_depreciation_b = 0.1, expansion_2027_option_value_b = 3.5, fully_diluted_shares_m = 400, gpu_capex_to_arr = 3, gpu_useful_life_years = 5.5, incremental_contract_probability = 0.75, incremental_target_arr_b = 0.6, intrinsic_weight = 0.7, nbis_peer_weight = 0.25, nopat_multiple = 22, peer_premium_discount = 0, project_ebitda_margin = 0.82</t>
  </si>
  <si>
    <t>bear</t>
  </si>
  <si>
    <t>bitcoin_business_value_b = 0.3, cash_b = 7.6, corporate_cash_opex_b = 0.4, data_center_depreciation_b = 0.15, expansion_2027_option_value_b = 1, fully_diluted_shares_m = 405, gpu_capex_to_arr = 3.2, gpu_useful_life_years = 5.5, gross_debt_b = 10.5, incremental_contract_probability = 0, incremental_target_arr_b = 0, intrinsic_weight = 0.7, mirantis_software_value_b = 0.5, nbis_peer_weight = 0.1, nopat_multiple = 16, peer_premium_discount = -0.15, project_ebitda_margin = 0.78, undeveloped_power_value_b = 1.5</t>
  </si>
  <si>
    <t>bull</t>
  </si>
  <si>
    <t>bitcoin_business_value_b = 0.8, cash_b = 8, corporate_cash_opex_b = 0.25, data_center_depreciation_b = 0.08, expansion_2027_option_value_b = 8, fully_diluted_shares_m = 420, gpu_capex_to_arr = 2.8, gpu_useful_life_years = 6, gross_debt_b = 10, incremental_contract_probability = 1, incremental_target_arr_b = 1, intrinsic_weight = 0.7, mirantis_software_value_b = 1, nbis_peer_weight = 0.5, nopat_multiple = 25, normalized_tax_rate = 0.18, peer_premium_discount = 0.1, project_ebitda_margin = 0.85, undeveloped_power_value_b = 2</t>
  </si>
  <si>
    <t>Claim</t>
  </si>
  <si>
    <t>URL</t>
  </si>
  <si>
    <t>Accessed</t>
  </si>
  <si>
    <t>IREN disclosed more than $4 billion of 2026 exit ARR target with approximately 85% contracted and approximately 45% customer prepayments on associated GPU capex.</t>
  </si>
  <si>
    <t>https://irisenergy.gcs-web.com/news-releases/news-release-details/iren-signs-28bn-new-customer-contracts-leading-ai-developers</t>
  </si>
  <si>
    <t/>
  </si>
  <si>
    <t>IREN's Microsoft contract is $9.7 billion over approximately five years with approximately 85% estimated project EBITDA margin and $5.81 billion of GPU and ancillary capex.</t>
  </si>
  <si>
    <t>https://iren.gcs-web.com/static-files/87a13320-156c-4f88-8589-dee2d10faa81</t>
  </si>
  <si>
    <t>IREN reported 357.38 million shares at April 30, 2026 and disclosed outstanding RSUs, options, converts and pending acquisition consideration.</t>
  </si>
  <si>
    <t>https://www.sec.gov/Archives/edgar/data/1878848/000187884826000026/iren-20260331.htm</t>
  </si>
  <si>
    <t>IREN granted 18.20 million RSUs combined to its co-founder CEOs effective July 2026.</t>
  </si>
  <si>
    <t>https://www.sec.gov/Archives/edgar/data/1878848/000114036126027202/ef20077190_8k.htm</t>
  </si>
  <si>
    <t>IREN closed $3.65 billion of Microsoft project GPU financing at a stated 3.31% blended financing cost including customer prepayment funding.</t>
  </si>
  <si>
    <t>https://iren.gcs-web.com/news-releases/news-release-details/iren-closes-365bn-investment-grade-gpu-financing</t>
  </si>
  <si>
    <t>IREN issued $3.0 billion of 2033 convertible notes in May 2026 with capped calls initially covering dilution through $110.30.</t>
  </si>
  <si>
    <t>https://iren.gcs-web.com/news-releases/news-release-details/iren-closes-30-billion-convertible-notes-offering</t>
  </si>
  <si>
    <t>CoreWeave guided to $18 billion to $19 billion of 2026 exit annualized revenue.</t>
  </si>
  <si>
    <t>https://s205.q4cdn.com/133937190/files/doc_financials/2026/q1/CoreWeave-1Q26-Outlook-Presentation.pdf</t>
  </si>
  <si>
    <t>Nebius guided to $7 billion to $9 billion of 2026 exit ARR.</t>
  </si>
  <si>
    <t>https://assets.nebius.com/assets/6aba98d1-946c-4891-a420-d2f0aa60da95/Nebius%20SHL_Q1%202026.pdf</t>
  </si>
  <si>
    <t>IREN, CoreWeave and Nebius prices and market capitalizations were observed from market data on August 4, 2026.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</si>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</sst>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
    <numFmt numFmtId="165" formatCode="&quot;$&quot;0.00"/>
    <numFmt numFmtId="166" formatCode="0.0"/>
    <numFmt numFmtId="167" formatCode="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0.5</v>
      </c>
    </row>
    <row r="7">
      <c r="A7" s="5" t="s">
        <v>5</v>
      </c>
      <c r="B7" s="6">
        <v>7.6</v>
      </c>
    </row>
    <row r="8">
      <c r="A8" s="5" t="s">
        <v>6</v>
      </c>
      <c r="B8" s="6">
        <v>3.4</v>
      </c>
    </row>
    <row r="9">
      <c r="A9" s="5" t="s">
        <v>7</v>
      </c>
      <c r="B9" s="7">
        <v>0.3</v>
      </c>
    </row>
    <row r="10">
      <c r="A10" s="5" t="s">
        <v>8</v>
      </c>
      <c r="B10" s="6">
        <v>18.5</v>
      </c>
    </row>
    <row r="11">
      <c r="A11" s="5" t="s">
        <v>9</v>
      </c>
      <c r="B11" s="6">
        <v>49.66</v>
      </c>
    </row>
    <row r="12">
      <c r="A12" s="5" t="s">
        <v>10</v>
      </c>
      <c r="B12" s="6">
        <v>33</v>
      </c>
    </row>
    <row r="13">
      <c r="A13" s="5" t="s">
        <v>11</v>
      </c>
      <c r="B13" s="7">
        <v>41.43</v>
      </c>
    </row>
    <row r="14">
      <c r="A14" s="5" t="s">
        <v>12</v>
      </c>
      <c r="B14" s="7">
        <v>0.1</v>
      </c>
    </row>
    <row r="15">
      <c r="A15" s="5" t="s">
        <v>13</v>
      </c>
      <c r="B15" s="6">
        <v>3.5</v>
      </c>
    </row>
    <row r="16">
      <c r="A16" s="5" t="s">
        <v>14</v>
      </c>
      <c r="B16" s="8">
        <v>400</v>
      </c>
    </row>
    <row r="17">
      <c r="A17" s="5" t="s">
        <v>15</v>
      </c>
      <c r="B17">
        <v>3</v>
      </c>
    </row>
    <row r="18">
      <c r="A18" s="5" t="s">
        <v>16</v>
      </c>
      <c r="B18" s="8">
        <v>5.5</v>
      </c>
    </row>
    <row r="19">
      <c r="A19" s="5" t="s">
        <v>17</v>
      </c>
      <c r="B19" s="6">
        <v>10.34</v>
      </c>
    </row>
    <row r="20">
      <c r="A20" s="5" t="s">
        <v>18</v>
      </c>
      <c r="B20" s="9">
        <v>0.75</v>
      </c>
    </row>
    <row r="21">
      <c r="A21" s="5" t="s">
        <v>19</v>
      </c>
      <c r="B21" s="6">
        <v>0.6</v>
      </c>
    </row>
    <row r="22">
      <c r="A22" s="5" t="s">
        <v>20</v>
      </c>
      <c r="B22" s="9">
        <v>0.7</v>
      </c>
    </row>
    <row r="23">
      <c r="A23" s="5" t="s">
        <v>21</v>
      </c>
      <c r="B23" s="6">
        <v>0.625</v>
      </c>
    </row>
    <row r="24">
      <c r="A24" s="5" t="s">
        <v>22</v>
      </c>
      <c r="B24" s="6">
        <v>8</v>
      </c>
    </row>
    <row r="25">
      <c r="A25" s="5" t="s">
        <v>23</v>
      </c>
      <c r="B25" s="6">
        <v>54.07</v>
      </c>
    </row>
    <row r="26">
      <c r="A26" s="5" t="s">
        <v>24</v>
      </c>
      <c r="B26" s="6">
        <v>-5</v>
      </c>
    </row>
    <row r="27">
      <c r="A27" s="5" t="s">
        <v>25</v>
      </c>
      <c r="B27" s="9">
        <v>0.25</v>
      </c>
    </row>
    <row r="28">
      <c r="A28" s="5" t="s">
        <v>26</v>
      </c>
      <c r="B28">
        <v>22</v>
      </c>
    </row>
    <row r="29">
      <c r="A29" s="5" t="s">
        <v>27</v>
      </c>
      <c r="B29" s="9">
        <v>0.2</v>
      </c>
    </row>
    <row r="30">
      <c r="A30" s="5" t="s">
        <v>28</v>
      </c>
      <c r="B30" s="9">
        <v>0</v>
      </c>
    </row>
    <row r="31">
      <c r="A31" s="5" t="s">
        <v>29</v>
      </c>
      <c r="B31" s="9">
        <v>0.82</v>
      </c>
    </row>
    <row r="32">
      <c r="A32" s="5" t="s">
        <v>30</v>
      </c>
      <c r="B32" s="6">
        <v>1</v>
      </c>
    </row>
    <row r="33">
      <c r="A33" s="4" t="s">
        <v>31</v>
      </c>
    </row>
    <row r="34">
      <c r="A34" s="5" t="s">
        <v>32</v>
      </c>
      <c r="B34" t="str">
        <f>((Model!$B$11+Model!$B$12)/Model!$B$10)</f>
      </c>
    </row>
    <row r="35">
      <c r="A35" s="5" t="s">
        <v>33</v>
      </c>
      <c r="B35" t="str">
        <f>(Model!$B$8+(Model!$B$21*Model!$B$20))</f>
      </c>
    </row>
    <row r="36">
      <c r="A36" s="5" t="s">
        <v>34</v>
      </c>
      <c r="B36" t="str">
        <f>((Model!$B$25+Model!$B$26)/Model!$B$24)</f>
      </c>
    </row>
    <row r="37">
      <c r="A37" s="5" t="s">
        <v>35</v>
      </c>
      <c r="B37" t="str">
        <f>((Model!$B$35*Model!$B$17)/Model!$B$18)</f>
      </c>
    </row>
    <row r="38">
      <c r="A38" s="5" t="s">
        <v>36</v>
      </c>
      <c r="B38" t="str">
        <f>(Model!$B$35*Model!$B$31)</f>
      </c>
    </row>
    <row r="39">
      <c r="A39" s="5" t="s">
        <v>37</v>
      </c>
      <c r="B39" t="str">
        <f>((((1-Model!$B$27)*Model!$B$34)+(Model!$B$27*Model!$B$36))*(1+Model!$B$30))</f>
      </c>
    </row>
    <row r="40">
      <c r="A40" s="5" t="s">
        <v>38</v>
      </c>
      <c r="B40" t="str">
        <f>(((Model!$B$38-Model!$B$37)-Model!$B$9)-Model!$B$14)</f>
      </c>
    </row>
    <row r="41">
      <c r="A41" s="5" t="s">
        <v>39</v>
      </c>
      <c r="B41" t="str">
        <f>(Model!$B$35*Model!$B$39)</f>
      </c>
    </row>
    <row r="42">
      <c r="A42" s="5" t="s">
        <v>40</v>
      </c>
      <c r="B42" t="str">
        <f>(Model!$B$40*(1-Model!$B$29))</f>
      </c>
    </row>
    <row r="43">
      <c r="A43" s="5" t="s">
        <v>41</v>
      </c>
      <c r="B43" t="str">
        <f>(((((Model!$B$41+Model!$B$7)-Model!$B$19)+Model!$B$6)+Model!$B$23)+Model!$B$32)</f>
      </c>
    </row>
    <row r="44">
      <c r="A44" s="5" t="s">
        <v>42</v>
      </c>
      <c r="B44" t="str">
        <f>(Model!$B$42*Model!$B$28)</f>
      </c>
    </row>
    <row r="45">
      <c r="A45" s="5" t="s">
        <v>43</v>
      </c>
      <c r="B45" t="str">
        <f>((Model!$B$43*1000)/Model!$B$16)</f>
      </c>
    </row>
    <row r="46">
      <c r="A46" s="5" t="s">
        <v>44</v>
      </c>
      <c r="B46" t="str">
        <f>((((((Model!$B$44+Model!$B$7)-Model!$B$19)+Model!$B$6)+Model!$B$23)+Model!$B$32)+Model!$B$15)</f>
      </c>
    </row>
    <row r="47">
      <c r="A47" s="5" t="s">
        <v>45</v>
      </c>
      <c r="B47" t="str">
        <f>((Model!$B$22*Model!$B$46)+((1-Model!$B$22)*Model!$B$43))</f>
      </c>
    </row>
    <row r="48">
      <c r="A48" s="5" t="s">
        <v>46</v>
      </c>
      <c r="B48" t="str">
        <f>((Model!$B$46*1000)/Model!$B$16)</f>
      </c>
    </row>
    <row r="49">
      <c r="A49" s="5" t="s">
        <v>47</v>
      </c>
      <c r="B49" t="str">
        <f>((Model!$B$47*1000)/Model!$B$16)</f>
      </c>
    </row>
    <row r="50">
      <c r="A50" s="5" t="s">
        <v>48</v>
      </c>
      <c r="B50" t="str">
        <f>((Model!$B$49/Model!$B$13)-1)</f>
      </c>
    </row>
    <row r="51">
      <c r="A51" s="4" t="s">
        <v>49</v>
      </c>
    </row>
    <row r="52">
      <c r="A52" s="5" t="s">
        <v>50</v>
      </c>
      <c r="B52" s="7" t="str">
        <f>Model!$B$49</f>
      </c>
    </row>
    <row r="53">
      <c r="A53" s="5" t="s">
        <v>51</v>
      </c>
      <c r="B53" s="10" t="str">
        <f>Model!$B$50</f>
      </c>
    </row>
    <row r="54">
      <c r="A54" s="5" t="s">
        <v>52</v>
      </c>
      <c r="B54" s="6" t="str">
        <f>Model!$B$47</f>
      </c>
    </row>
    <row r="55">
      <c r="A55" s="5" t="s">
        <v>53</v>
      </c>
      <c r="B55" s="7" t="str">
        <f>Model!$B$48</f>
      </c>
    </row>
    <row r="56">
      <c r="A56" s="5" t="s">
        <v>54</v>
      </c>
      <c r="B56" s="7" t="str">
        <f>Model!$B$45</f>
      </c>
    </row>
    <row r="57">
      <c r="A57" s="5" t="s">
        <v>55</v>
      </c>
      <c r="B57" s="7" t="str">
        <f>Model!$B$42</f>
      </c>
    </row>
    <row r="58">
      <c r="A58" s="5" t="s">
        <v>56</v>
      </c>
      <c r="B58" s="6" t="str">
        <f>Model!$B$44</f>
      </c>
    </row>
    <row r="59">
      <c r="A59" s="5" t="s">
        <v>57</v>
      </c>
      <c r="B59" s="6" t="str">
        <f>Model!$B$35</f>
      </c>
    </row>
    <row r="60">
      <c r="A60" s="5" t="s">
        <v>14</v>
      </c>
      <c r="B60" s="8" t="str">
        <f>Model!$B$16</f>
      </c>
    </row>
    <row r="62">
      <c r="A62" s="4" t="s">
        <v>58</v>
      </c>
    </row>
    <row r="63">
      <c r="A63" s="5" t="s">
        <v>59</v>
      </c>
      <c r="B63" t="s">
        <v>60</v>
      </c>
    </row>
    <row r="64">
      <c r="A64" s="5" t="s">
        <v>61</v>
      </c>
      <c r="B64" t="s">
        <v>62</v>
      </c>
    </row>
    <row r="65">
      <c r="A65" s="5" t="s">
        <v>63</v>
      </c>
      <c r="B65" t="s">
        <v>64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65</v>
      </c>
      <c r="B1" s="4" t="s">
        <v>66</v>
      </c>
      <c r="C1" s="4" t="s">
        <v>67</v>
      </c>
    </row>
    <row r="2">
      <c r="A2" t="s">
        <v>68</v>
      </c>
      <c r="B2" t="s">
        <v>69</v>
      </c>
      <c r="C2" t="s">
        <v>70</v>
      </c>
    </row>
    <row r="3">
      <c r="A3" t="s">
        <v>71</v>
      </c>
      <c r="B3" t="s">
        <v>72</v>
      </c>
      <c r="C3" t="s">
        <v>70</v>
      </c>
    </row>
    <row r="4">
      <c r="A4" t="s">
        <v>73</v>
      </c>
      <c r="B4" t="s">
        <v>74</v>
      </c>
      <c r="C4" t="s">
        <v>70</v>
      </c>
    </row>
    <row r="5">
      <c r="A5" t="s">
        <v>75</v>
      </c>
      <c r="B5" t="s">
        <v>76</v>
      </c>
      <c r="C5" t="s">
        <v>70</v>
      </c>
    </row>
    <row r="6">
      <c r="A6" t="s">
        <v>77</v>
      </c>
      <c r="B6" t="s">
        <v>78</v>
      </c>
      <c r="C6" t="s">
        <v>70</v>
      </c>
    </row>
    <row r="7">
      <c r="A7" t="s">
        <v>79</v>
      </c>
      <c r="B7" t="s">
        <v>80</v>
      </c>
      <c r="C7" t="s">
        <v>70</v>
      </c>
    </row>
    <row r="8">
      <c r="A8" t="s">
        <v>81</v>
      </c>
      <c r="B8" t="s">
        <v>82</v>
      </c>
      <c r="C8" t="s">
        <v>70</v>
      </c>
    </row>
    <row r="9">
      <c r="A9" t="s">
        <v>83</v>
      </c>
      <c r="B9" t="s">
        <v>84</v>
      </c>
      <c r="C9" t="s">
        <v>70</v>
      </c>
    </row>
    <row r="10">
      <c r="A10" t="s">
        <v>85</v>
      </c>
      <c r="B10" t="s">
        <v>70</v>
      </c>
      <c r="C10" t="s">
        <v>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