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nvestor_day_long_term_revenue_growth_midpoint">Model!$B$18</definedName>
    <definedName name="nbm_bit_coverage_fy2028">Model!$B$20</definedName>
    <definedName name="q2_non_gaap_eps">Model!$B$25</definedName>
    <definedName name="peak_run_rate_pe">Model!$B$35</definedName>
    <definedName name="through_cycle_pe">Model!$B$36</definedName>
    <definedName name="peak_run_rate_eps">Model!$B$32</definedName>
    <definedName name="upside">Model!$B$41</definedName>
    <definedName name="implied_enterprise_value_b">Model!$B$42</definedName>
    <definedName name="adjusted_net_cash_per_share">Model!$B$33</definedName>
    <definedName name="fy2026_non_gaap_eps">Model!$B$31</definedName>
    <definedName name="cash_value_factor">Model!$B$6</definedName>
    <definedName name="diluted_shares_m">Model!$B$8</definedName>
    <definedName name="debt_m">Model!$B$15</definedName>
    <definedName name="q4_revenue_m">Model!$B$28</definedName>
    <definedName name="adjusted_net_cash_m">Model!$B$30</definedName>
    <definedName name="blended_earnings_power_eps">Model!$B$37</definedName>
    <definedName name="earnings_power_value">Model!$B$38</definedName>
    <definedName name="implied_equity_value_b">Model!$B$40</definedName>
    <definedName name="structural_persistence">Model!$B$10</definedName>
    <definedName name="nbm_bit_coverage_fy2027">Model!$B$19</definedName>
    <definedName name="q4_non_gaap_gross_margin">Model!$B$27</definedName>
    <definedName name="fair_value">Model!$B$39</definedName>
    <definedName name="target_pe">Model!$B$11</definedName>
    <definedName name="investor_day_long_term_non_gaap_gross_margin">Model!$B$17</definedName>
    <definedName name="current_price">Model!$B$7</definedName>
    <definedName name="q4_non_gaap_eps">Model!$B$9</definedName>
    <definedName name="through_cycle_eps">Model!$B$12</definedName>
    <definedName name="cash_m">Model!$B$14</definedName>
    <definedName name="investor_day_long_term_adjusted_fcf_margin">Model!$B$16</definedName>
    <definedName name="q1_fy2027_eps_guide_mid">Model!$B$21</definedName>
    <definedName name="q1_fy2027_non_gaap_gm_guide_mid">Model!$B$22</definedName>
    <definedName name="q1_non_gaap_eps">Model!$B$24</definedName>
    <definedName name="structural_eps_premium">Model!$B$34</definedName>
    <definedName name="q1_fy2027_revenue_guide_mid_m">Model!$B$23</definedName>
    <definedName name="q3_non_gaap_eps">Model!$B$26</definedName>
  </definedNames>
  <calcPr calcId="122211" fullCalcOnLoad="true"/>
</workbook>
</file>

<file path=xl/sharedStrings.xml><?xml version="1.0" encoding="utf-8"?>
<sst xmlns="http://schemas.openxmlformats.org/spreadsheetml/2006/main" count="77" uniqueCount="77">
  <si>
    <t>SanDisk blended earnings-power valuation</t>
  </si>
  <si>
    <t>Forward non-GAAP P/E valuation refreshed after Sandisk In Focus 2026 Investor Day. Fiscal Q4 2026 results remain the reported earnings anchor, while Investor Day targets for FY2028-FY2030 revenue growth, roughly 80% non-GAAP gross margin, roughly 50% adjusted FCF margin, broader NBM coverage, and return of excess cash raise the durability credit without treating current peak EPS as fully normalized.</t>
  </si>
  <si>
    <t>As of 2026-09-08  ·  Currency: USD  ·  https://modeledge.ai/model/fm_bc7cdd886bfda8af997643c29f5e84c4</t>
  </si>
  <si>
    <t>Inputs</t>
  </si>
  <si>
    <t>Cash value factor</t>
  </si>
  <si>
    <t>Reference share price</t>
  </si>
  <si>
    <t>Diluted shares</t>
  </si>
  <si>
    <t>Q4 FY2026 non-GAAP EPS</t>
  </si>
  <si>
    <t>Structural persistence premium</t>
  </si>
  <si>
    <t>Target P/E</t>
  </si>
  <si>
    <t>Through-cycle non-GAAP EPS</t>
  </si>
  <si>
    <t>Constants</t>
  </si>
  <si>
    <t>cash_m</t>
  </si>
  <si>
    <t>debt_m</t>
  </si>
  <si>
    <t>investor_day_long_term_adjusted_fcf_margin</t>
  </si>
  <si>
    <t>investor_day_long_term_non_gaap_gross_margin</t>
  </si>
  <si>
    <t>investor_day_long_term_revenue_growth_midpoint</t>
  </si>
  <si>
    <t>nbm_bit_coverage_fy2027</t>
  </si>
  <si>
    <t>nbm_bit_coverage_fy2028</t>
  </si>
  <si>
    <t>q1_fy2027_eps_guide_mid</t>
  </si>
  <si>
    <t>q1_fy2027_non_gaap_gm_guide_mid</t>
  </si>
  <si>
    <t>q1_fy2027_revenue_guide_mid_m</t>
  </si>
  <si>
    <t>q1_non_gaap_eps</t>
  </si>
  <si>
    <t>q2_non_gaap_eps</t>
  </si>
  <si>
    <t>q3_non_gaap_eps</t>
  </si>
  <si>
    <t>q4_non_gaap_gross_margin</t>
  </si>
  <si>
    <t>q4_revenue_m</t>
  </si>
  <si>
    <t>Calculations</t>
  </si>
  <si>
    <t>adjusted_net_cash_m</t>
  </si>
  <si>
    <t>fy2026_non_gaap_eps</t>
  </si>
  <si>
    <t>peak_run_rate_eps</t>
  </si>
  <si>
    <t>adjusted_net_cash_per_share</t>
  </si>
  <si>
    <t>structural_eps_premium</t>
  </si>
  <si>
    <t>peak_run_rate_pe</t>
  </si>
  <si>
    <t>through_cycle_pe</t>
  </si>
  <si>
    <t>blended_earnings_power_eps</t>
  </si>
  <si>
    <t>earnings_power_value</t>
  </si>
  <si>
    <t>fair_value</t>
  </si>
  <si>
    <t>implied_equity_value_b</t>
  </si>
  <si>
    <t>upside</t>
  </si>
  <si>
    <t>implied_enterprise_value_b</t>
  </si>
  <si>
    <t>Outputs</t>
  </si>
  <si>
    <t>Fair value</t>
  </si>
  <si>
    <t>Upside/downside</t>
  </si>
  <si>
    <t>Blended earnings-power EPS</t>
  </si>
  <si>
    <t>Through-cycle EPS</t>
  </si>
  <si>
    <t>Annualized Q4 peak EPS</t>
  </si>
  <si>
    <t>FY2026 non-GAAP EPS</t>
  </si>
  <si>
    <t>Adjusted net cash per share</t>
  </si>
  <si>
    <t>Earnings-power value</t>
  </si>
  <si>
    <t>Implied equity value</t>
  </si>
  <si>
    <t>Implied enterprise value</t>
  </si>
  <si>
    <t>P/E on annualized Q4 peak EPS</t>
  </si>
  <si>
    <t>P/E on through-cycle EPS</t>
  </si>
  <si>
    <t>FY2028 NBM bit coverage</t>
  </si>
  <si>
    <t>Investor Day long-term gross margin</t>
  </si>
  <si>
    <t>Scenarios (reference)</t>
  </si>
  <si>
    <t>base</t>
  </si>
  <si>
    <t/>
  </si>
  <si>
    <t>bear</t>
  </si>
  <si>
    <t>cash_value_factor = 0.6, diluted_shares_m = 160, q4_non_gaap_eps = 39.25, structural_persistence = 0.25, target_pe = 14, through_cycle_eps = 30</t>
  </si>
  <si>
    <t>bull</t>
  </si>
  <si>
    <t>cash_value_factor = 0.85, diluted_shares_m = 150, q4_non_gaap_eps = 39.25, structural_persistence = 0.7, target_pe = 21, through_cycle_eps = 50</t>
  </si>
  <si>
    <t>Claim</t>
  </si>
  <si>
    <t>URL</t>
  </si>
  <si>
    <t>Accessed</t>
  </si>
  <si>
    <t>Fiscal Q4 revenue was $8.965B, non-GAAP gross margin was 84.6%, non-GAAP EPS was $39.25, FY2026 non-GAAP EPS was $70.88, adjusted FCF was $5.035B, diluted shares were 157M, and fiscal Q1 2027 EPS guidance was $44-$46.</t>
  </si>
  <si>
    <t>https://investor.sandisk.com/news-releases/news-release-details/sandisk-reports-fiscal-fourth-quarter-2026-financial-results</t>
  </si>
  <si>
    <t>2026-08-14</t>
  </si>
  <si>
    <t>At Sandisk In Focus 2026 Investor Day, management targeted mid-to-high-teens FY2028-FY2030 revenue growth, about 80% non-GAAP gross margin, about 75% non-GAAP operating margin, about 50% adjusted FCF margin, NBMs covering about 50% of FY2027 bits and about two-thirds of FY2028 bits, and returning 100% of excess cash after business investment.</t>
  </si>
  <si>
    <t>https://investor.sandisk.com/news-releases/news-release-details/sandisk-details-growth-strategy-and-long-term-financial-model</t>
  </si>
  <si>
    <t>Investor Day technology commentary emphasized AI inference/KV-cache demand, BiCS10 QLC density and efficiency gains, and qualification/shipping of TLC ESSD and QLC SSD products at major hyperscalers, customers, and OEMs.</t>
  </si>
  <si>
    <t>https://modeledge.ai/company/SNDK/Transcript/79c7b52a1bebf6338eefa69d1e1857c7</t>
  </si>
  <si>
    <t>September 8 conference reiterated NBM coverage of 50% of FY2027 bits and about two-thirds of FY2028 bits, mid-to-high teens bit growth through node transitions without wafer additions, and return of excess cash. Management described $4.5B of prior-quarter repurchases; no new diluted share count was given. HBF revenue and incremental capital spending remain unquantified.</t>
  </si>
  <si>
    <t>https://modeledge.ai/company/SNDK/Transcript/151f0aa35e105aa7b20fb146c87f9bee</t>
  </si>
  <si>
    <t>2026-09-08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</si>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</sst>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0%"/>
    <numFmt numFmtId="165" formatCode="&quot;$&quot;0.00"/>
    <numFmt numFmtId="166" formatCode="0.0%"/>
    <numFmt numFmtId="167" formatCode="&quot;$&quot;0.0"/>
    <numFmt numFmtId="168"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1">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0.75</v>
      </c>
    </row>
    <row r="7">
      <c r="A7" s="4" t="s">
        <v>5</v>
      </c>
      <c r="B7">
        <v>1737.99</v>
      </c>
    </row>
    <row r="8">
      <c r="A8" s="4" t="s">
        <v>6</v>
      </c>
      <c r="B8">
        <v>157</v>
      </c>
    </row>
    <row r="9">
      <c r="A9" s="4" t="s">
        <v>7</v>
      </c>
      <c r="B9">
        <v>39.25</v>
      </c>
    </row>
    <row r="10">
      <c r="A10" s="4" t="s">
        <v>8</v>
      </c>
      <c r="B10" s="5">
        <v>0.45</v>
      </c>
    </row>
    <row r="11">
      <c r="A11" s="4" t="s">
        <v>9</v>
      </c>
      <c r="B11">
        <v>18</v>
      </c>
    </row>
    <row r="12">
      <c r="A12" s="4" t="s">
        <v>10</v>
      </c>
      <c r="B12">
        <v>35</v>
      </c>
    </row>
    <row r="13">
      <c r="A13" s="3" t="s">
        <v>11</v>
      </c>
    </row>
    <row r="14">
      <c r="A14" s="4" t="s">
        <v>12</v>
      </c>
      <c r="B14">
        <v>4762</v>
      </c>
    </row>
    <row r="15">
      <c r="A15" s="4" t="s">
        <v>13</v>
      </c>
      <c r="B15">
        <v>0</v>
      </c>
    </row>
    <row r="16">
      <c r="A16" s="4" t="s">
        <v>14</v>
      </c>
      <c r="B16">
        <v>0.5</v>
      </c>
    </row>
    <row r="17">
      <c r="A17" s="4" t="s">
        <v>15</v>
      </c>
      <c r="B17">
        <v>0.8</v>
      </c>
    </row>
    <row r="18">
      <c r="A18" s="4" t="s">
        <v>16</v>
      </c>
      <c r="B18">
        <v>0.17</v>
      </c>
    </row>
    <row r="19">
      <c r="A19" s="4" t="s">
        <v>17</v>
      </c>
      <c r="B19">
        <v>0.5</v>
      </c>
    </row>
    <row r="20">
      <c r="A20" s="4" t="s">
        <v>18</v>
      </c>
      <c r="B20">
        <v>0.667</v>
      </c>
    </row>
    <row r="21">
      <c r="A21" s="4" t="s">
        <v>19</v>
      </c>
      <c r="B21">
        <v>45</v>
      </c>
    </row>
    <row r="22">
      <c r="A22" s="4" t="s">
        <v>20</v>
      </c>
      <c r="B22">
        <v>0.84</v>
      </c>
    </row>
    <row r="23">
      <c r="A23" s="4" t="s">
        <v>21</v>
      </c>
      <c r="B23">
        <v>10550</v>
      </c>
    </row>
    <row r="24">
      <c r="A24" s="4" t="s">
        <v>22</v>
      </c>
      <c r="B24">
        <v>2.02</v>
      </c>
    </row>
    <row r="25">
      <c r="A25" s="4" t="s">
        <v>23</v>
      </c>
      <c r="B25">
        <v>6.2</v>
      </c>
    </row>
    <row r="26">
      <c r="A26" s="4" t="s">
        <v>24</v>
      </c>
      <c r="B26">
        <v>23.41</v>
      </c>
    </row>
    <row r="27">
      <c r="A27" s="4" t="s">
        <v>25</v>
      </c>
      <c r="B27">
        <v>0.846</v>
      </c>
    </row>
    <row r="28">
      <c r="A28" s="4" t="s">
        <v>26</v>
      </c>
      <c r="B28">
        <v>8965</v>
      </c>
    </row>
    <row r="29">
      <c r="A29" s="3" t="s">
        <v>27</v>
      </c>
    </row>
    <row r="30">
      <c r="A30" s="4" t="s">
        <v>28</v>
      </c>
      <c r="B30" t="str">
        <f>((Model!$B$14-Model!$B$15)*Model!$B$6)</f>
      </c>
    </row>
    <row r="31">
      <c r="A31" s="4" t="s">
        <v>29</v>
      </c>
      <c r="B31" t="str">
        <f>(((Model!$B$24+Model!$B$25)+Model!$B$26)+Model!$B$9)</f>
      </c>
    </row>
    <row r="32">
      <c r="A32" s="4" t="s">
        <v>30</v>
      </c>
      <c r="B32" t="str">
        <f>(Model!$B$9*4)</f>
      </c>
    </row>
    <row r="33">
      <c r="A33" s="4" t="s">
        <v>31</v>
      </c>
      <c r="B33" t="str">
        <f>(Model!$B$30/Model!$B$8)</f>
      </c>
    </row>
    <row r="34">
      <c r="A34" s="4" t="s">
        <v>32</v>
      </c>
      <c r="B34" t="str">
        <f>((Model!$B$32-Model!$B$12)*Model!$B$10)</f>
      </c>
    </row>
    <row r="35">
      <c r="A35" s="4" t="s">
        <v>33</v>
      </c>
      <c r="B35" t="str">
        <f>((Model!$B$7-Model!$B$33)/Model!$B$32)</f>
      </c>
    </row>
    <row r="36">
      <c r="A36" s="4" t="s">
        <v>34</v>
      </c>
      <c r="B36" t="str">
        <f>((Model!$B$7-Model!$B$33)/Model!$B$12)</f>
      </c>
    </row>
    <row r="37">
      <c r="A37" s="4" t="s">
        <v>35</v>
      </c>
      <c r="B37" t="str">
        <f>(Model!$B$12+Model!$B$34)</f>
      </c>
    </row>
    <row r="38">
      <c r="A38" s="4" t="s">
        <v>36</v>
      </c>
      <c r="B38" t="str">
        <f>(Model!$B$37*Model!$B$11)</f>
      </c>
    </row>
    <row r="39">
      <c r="A39" s="4" t="s">
        <v>37</v>
      </c>
      <c r="B39" t="str">
        <f>(Model!$B$38+Model!$B$33)</f>
      </c>
    </row>
    <row r="40">
      <c r="A40" s="4" t="s">
        <v>38</v>
      </c>
      <c r="B40" t="str">
        <f>((Model!$B$39*Model!$B$8)/1000)</f>
      </c>
    </row>
    <row r="41">
      <c r="A41" s="4" t="s">
        <v>39</v>
      </c>
      <c r="B41" t="str">
        <f>((Model!$B$39/Model!$B$7)-1)</f>
      </c>
    </row>
    <row r="42">
      <c r="A42" s="4" t="s">
        <v>40</v>
      </c>
      <c r="B42" t="str">
        <f>(Model!$B$40-(Model!$B$30/1000))</f>
      </c>
    </row>
    <row r="43">
      <c r="A43" s="3" t="s">
        <v>41</v>
      </c>
    </row>
    <row r="44">
      <c r="A44" s="6" t="s">
        <v>42</v>
      </c>
      <c r="B44" s="7" t="str">
        <f>Model!$B$39</f>
      </c>
    </row>
    <row r="45">
      <c r="A45" s="4" t="s">
        <v>43</v>
      </c>
      <c r="B45" s="8" t="str">
        <f>Model!$B$41</f>
      </c>
    </row>
    <row r="46">
      <c r="A46" s="4" t="s">
        <v>44</v>
      </c>
      <c r="B46" s="7" t="str">
        <f>Model!$B$37</f>
      </c>
    </row>
    <row r="47">
      <c r="A47" s="4" t="s">
        <v>45</v>
      </c>
      <c r="B47" s="7" t="str">
        <f>Model!$B$12</f>
      </c>
    </row>
    <row r="48">
      <c r="A48" s="4" t="s">
        <v>46</v>
      </c>
      <c r="B48" s="7" t="str">
        <f>Model!$B$32</f>
      </c>
    </row>
    <row r="49">
      <c r="A49" s="4" t="s">
        <v>47</v>
      </c>
      <c r="B49" s="7" t="str">
        <f>Model!$B$31</f>
      </c>
    </row>
    <row r="50">
      <c r="A50" s="4" t="s">
        <v>48</v>
      </c>
      <c r="B50" s="7" t="str">
        <f>Model!$B$33</f>
      </c>
    </row>
    <row r="51">
      <c r="A51" s="4" t="s">
        <v>49</v>
      </c>
      <c r="B51" s="7" t="str">
        <f>Model!$B$38</f>
      </c>
    </row>
    <row r="52">
      <c r="A52" s="4" t="s">
        <v>50</v>
      </c>
      <c r="B52" s="9" t="str">
        <f>Model!$B$40</f>
      </c>
    </row>
    <row r="53">
      <c r="A53" s="4" t="s">
        <v>51</v>
      </c>
      <c r="B53" s="9" t="str">
        <f>Model!$B$42</f>
      </c>
    </row>
    <row r="54">
      <c r="A54" s="4" t="s">
        <v>52</v>
      </c>
      <c r="B54" s="10" t="str">
        <f>Model!$B$35</f>
      </c>
    </row>
    <row r="55">
      <c r="A55" s="4" t="s">
        <v>53</v>
      </c>
      <c r="B55" s="10" t="str">
        <f>Model!$B$36</f>
      </c>
    </row>
    <row r="56">
      <c r="A56" s="4" t="s">
        <v>54</v>
      </c>
      <c r="B56" s="5" t="str">
        <f>Model!$B$20</f>
      </c>
    </row>
    <row r="57">
      <c r="A57" s="4" t="s">
        <v>55</v>
      </c>
      <c r="B57" s="5" t="str">
        <f>Model!$B$17</f>
      </c>
    </row>
    <row r="59">
      <c r="A59" s="3" t="s">
        <v>56</v>
      </c>
    </row>
    <row r="60">
      <c r="A60" s="4" t="s">
        <v>57</v>
      </c>
      <c r="B60" t="s">
        <v>58</v>
      </c>
    </row>
    <row r="61">
      <c r="A61" s="4" t="s">
        <v>59</v>
      </c>
      <c r="B61" t="s">
        <v>60</v>
      </c>
    </row>
    <row r="62">
      <c r="A62" s="4" t="s">
        <v>61</v>
      </c>
      <c r="B62" t="s">
        <v>62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76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63</v>
      </c>
      <c r="B1" s="3" t="s">
        <v>64</v>
      </c>
      <c r="C1" s="3" t="s">
        <v>65</v>
      </c>
    </row>
    <row r="2">
      <c r="A2" t="s">
        <v>66</v>
      </c>
      <c r="B2" t="s">
        <v>67</v>
      </c>
      <c r="C2" t="s">
        <v>68</v>
      </c>
    </row>
    <row r="3">
      <c r="A3" t="s">
        <v>69</v>
      </c>
      <c r="B3" t="s">
        <v>70</v>
      </c>
      <c r="C3" t="s">
        <v>68</v>
      </c>
    </row>
    <row r="4">
      <c r="A4" t="s">
        <v>71</v>
      </c>
      <c r="B4" t="s">
        <v>72</v>
      </c>
      <c r="C4" t="s">
        <v>68</v>
      </c>
    </row>
    <row r="5">
      <c r="A5" t="s">
        <v>73</v>
      </c>
      <c r="B5" t="s">
        <v>74</v>
      </c>
      <c r="C5" t="s">
        <v>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