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annualized_q4_eps">Model!$B$18</definedName>
    <definedName name="fy2026_non_gaap_eps">Model!$B$19</definedName>
    <definedName name="q4_non_gaap_eps">Model!$B$8</definedName>
    <definedName name="sustainability_factor">Model!$B$9</definedName>
    <definedName name="debt_m">Model!$B$13</definedName>
    <definedName name="q3_non_gaap_eps">Model!$B$16</definedName>
    <definedName name="earnings_power_value">Model!$B$22</definedName>
    <definedName name="diluted_shares_m">Model!$B$7</definedName>
    <definedName name="target_pe">Model!$B$10</definedName>
    <definedName name="q1_non_gaap_eps">Model!$B$14</definedName>
    <definedName name="q2_non_gaap_eps">Model!$B$15</definedName>
    <definedName name="net_cash_per_share">Model!$B$20</definedName>
    <definedName name="fair_value">Model!$B$23</definedName>
    <definedName name="current_price">Model!$B$6</definedName>
    <definedName name="cash_m">Model!$B$12</definedName>
    <definedName name="normalized_eps">Model!$B$21</definedName>
    <definedName name="upside">Model!$B$24</definedName>
  </definedNames>
  <calcPr calcId="122211" fullCalcOnLoad="true"/>
</workbook>
</file>

<file path=xl/sharedStrings.xml><?xml version="1.0" encoding="utf-8"?>
<sst xmlns="http://schemas.openxmlformats.org/spreadsheetml/2006/main" count="49" uniqueCount="49">
  <si>
    <t>SanDisk SNDK normalized earnings-power valuation</t>
  </si>
  <si>
    <t xml:space="preserve">Hawk-compatible normalized earnings-power valuation for Sandisk. The model starts with fiscal Q4 2026 non-GAAP EPS guidance, annualizes that run-rate, applies a sustainability factor to reflect NAND cyclicality and uncertainty around how durable the new business model commitments will be, then applies a target P/E multiple and adds net cash per share. This is a realistic multiple-based framework for a highly cyclical memory company after an abrupt profitability inflection, not a full DCF.
</t>
  </si>
  <si>
    <t>As of 2026-06-14  ·  Currency: USD  ·  https://modeledge.ai/model/fm_bc7cdd886bfda8af997643c29f5e84c4</t>
  </si>
  <si>
    <t>Inputs</t>
  </si>
  <si>
    <t>Current price</t>
  </si>
  <si>
    <t>Diluted shares</t>
  </si>
  <si>
    <t>Q4 FY2026 non-GAAP EPS</t>
  </si>
  <si>
    <t>Run-rate sustainability</t>
  </si>
  <si>
    <t>Target P/E</t>
  </si>
  <si>
    <t>Constants</t>
  </si>
  <si>
    <t>cash_m</t>
  </si>
  <si>
    <t>debt_m</t>
  </si>
  <si>
    <t>q1_non_gaap_eps</t>
  </si>
  <si>
    <t>q2_non_gaap_eps</t>
  </si>
  <si>
    <t>q3_non_gaap_eps</t>
  </si>
  <si>
    <t>Calculations</t>
  </si>
  <si>
    <t>annualized_q4_eps</t>
  </si>
  <si>
    <t>fy2026_non_gaap_eps</t>
  </si>
  <si>
    <t>net_cash_per_share</t>
  </si>
  <si>
    <t>normalized_eps</t>
  </si>
  <si>
    <t>earnings_power_value</t>
  </si>
  <si>
    <t>fair_value</t>
  </si>
  <si>
    <t>upside</t>
  </si>
  <si>
    <t>Outputs</t>
  </si>
  <si>
    <t>Fair value</t>
  </si>
  <si>
    <t>Upside/downside</t>
  </si>
  <si>
    <t>Normalized EPS</t>
  </si>
  <si>
    <t>FY2026 non-GAAP EPS</t>
  </si>
  <si>
    <t>Earnings-power value</t>
  </si>
  <si>
    <t>Net cash per share</t>
  </si>
  <si>
    <t>Scenarios (reference)</t>
  </si>
  <si>
    <t>base</t>
  </si>
  <si>
    <t/>
  </si>
  <si>
    <t>bear</t>
  </si>
  <si>
    <t>diluted_shares_m = 160, q4_non_gaap_eps = 30, sustainability_factor = 0.45, target_pe = 16</t>
  </si>
  <si>
    <t>bull</t>
  </si>
  <si>
    <t>diluted_shares_m = 154, q4_non_gaap_eps = 33, sustainability_factor = 1.05, target_pe = 28</t>
  </si>
  <si>
    <t>Claim</t>
  </si>
  <si>
    <t>URL</t>
  </si>
  <si>
    <t>Accessed</t>
  </si>
  <si>
    <t>Q3 FY2026 revenue was $5.95B, non-GAAP diluted EPS was $23.41, and Q4 FY2026 guidance was revenue of $7.75B-$8.25B with non-GAAP diluted EPS of $30.00-$33.00.</t>
  </si>
  <si>
    <t>https://modeledge.ai/company/-/filing/8-K/162828026028879</t>
  </si>
  <si>
    <t>2026-06-14</t>
  </si>
  <si>
    <t>Q3 FY2026 balance sheet showed $3.735B cash and cash equivalents, zero long-term debt, and about 158M diluted shares guided for Q4.</t>
  </si>
  <si>
    <t>Hawk current price used for upside/downside was $1,980.10.</t>
  </si>
  <si>
    <t>https://modeledge.ai/company/-/hawk/214748364863</t>
  </si>
  <si>
    <t>Modeledge admin saved_tweets for user bubbleboi showed strongly bullish qualitative SNDK/HBF/NAND sentiment, used only as context and not as a numeric input.</t>
  </si>
  <si>
    <t>modeledge://adminsql/public.saved_tweets?user=bubbleboi&amp;query=SNDK</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</si>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</sst>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quot;$&quot;0.00"/>
    <numFmt numFmtId="166"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9">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0" fontId="3" fillId="0" borderId="0" xfId="0" applyFont="true" applyAlignment="false">
      <alignment/>
    </xf>
    <xf numFmtId="165" fontId="0" fillId="0" borderId="0" xfId="0" applyNumberFormat="true" applyAlignment="false">
      <alignment/>
    </xf>
    <xf numFmtId="166"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v>1980.1</v>
      </c>
    </row>
    <row r="7">
      <c r="A7" s="4" t="s">
        <v>5</v>
      </c>
      <c r="B7">
        <v>158</v>
      </c>
    </row>
    <row r="8">
      <c r="A8" s="4" t="s">
        <v>6</v>
      </c>
      <c r="B8">
        <v>31.5</v>
      </c>
    </row>
    <row r="9">
      <c r="A9" s="4" t="s">
        <v>7</v>
      </c>
      <c r="B9" s="5">
        <v>0.75</v>
      </c>
    </row>
    <row r="10">
      <c r="A10" s="4" t="s">
        <v>8</v>
      </c>
      <c r="B10">
        <v>22</v>
      </c>
    </row>
    <row r="11">
      <c r="A11" s="3" t="s">
        <v>9</v>
      </c>
    </row>
    <row r="12">
      <c r="A12" s="4" t="s">
        <v>10</v>
      </c>
      <c r="B12">
        <v>3735</v>
      </c>
    </row>
    <row r="13">
      <c r="A13" s="4" t="s">
        <v>11</v>
      </c>
      <c r="B13">
        <v>0</v>
      </c>
    </row>
    <row r="14">
      <c r="A14" s="4" t="s">
        <v>12</v>
      </c>
      <c r="B14">
        <v>1.22</v>
      </c>
    </row>
    <row r="15">
      <c r="A15" s="4" t="s">
        <v>13</v>
      </c>
      <c r="B15">
        <v>6.2</v>
      </c>
    </row>
    <row r="16">
      <c r="A16" s="4" t="s">
        <v>14</v>
      </c>
      <c r="B16">
        <v>23.41</v>
      </c>
    </row>
    <row r="17">
      <c r="A17" s="3" t="s">
        <v>15</v>
      </c>
    </row>
    <row r="18">
      <c r="A18" s="4" t="s">
        <v>16</v>
      </c>
      <c r="B18" t="str">
        <f>(Model!$B$8*4)</f>
      </c>
    </row>
    <row r="19">
      <c r="A19" s="4" t="s">
        <v>17</v>
      </c>
      <c r="B19" t="str">
        <f>(((Model!$B$14+Model!$B$15)+Model!$B$16)+Model!$B$8)</f>
      </c>
    </row>
    <row r="20">
      <c r="A20" s="4" t="s">
        <v>18</v>
      </c>
      <c r="B20" t="str">
        <f>((Model!$B$12-Model!$B$13)/Model!$B$7)</f>
      </c>
    </row>
    <row r="21">
      <c r="A21" s="4" t="s">
        <v>19</v>
      </c>
      <c r="B21" t="str">
        <f>(Model!$B$18*Model!$B$9)</f>
      </c>
    </row>
    <row r="22">
      <c r="A22" s="4" t="s">
        <v>20</v>
      </c>
      <c r="B22" t="str">
        <f>(Model!$B$21*Model!$B$10)</f>
      </c>
    </row>
    <row r="23">
      <c r="A23" s="4" t="s">
        <v>21</v>
      </c>
      <c r="B23" t="str">
        <f>(Model!$B$22+Model!$B$20)</f>
      </c>
    </row>
    <row r="24">
      <c r="A24" s="4" t="s">
        <v>22</v>
      </c>
      <c r="B24" t="str">
        <f>((Model!$B$23/Model!$B$6)-1)</f>
      </c>
    </row>
    <row r="25">
      <c r="A25" s="3" t="s">
        <v>23</v>
      </c>
    </row>
    <row r="26">
      <c r="A26" s="6" t="s">
        <v>24</v>
      </c>
      <c r="B26" s="7" t="str">
        <f>Model!$B$23</f>
      </c>
    </row>
    <row r="27">
      <c r="A27" s="4" t="s">
        <v>25</v>
      </c>
      <c r="B27" s="8" t="str">
        <f>Model!$B$24</f>
      </c>
    </row>
    <row r="28">
      <c r="A28" s="4" t="s">
        <v>26</v>
      </c>
      <c r="B28" s="7" t="str">
        <f>Model!$B$21</f>
      </c>
    </row>
    <row r="29">
      <c r="A29" s="4" t="s">
        <v>27</v>
      </c>
      <c r="B29" s="7" t="str">
        <f>Model!$B$19</f>
      </c>
    </row>
    <row r="30">
      <c r="A30" s="4" t="s">
        <v>28</v>
      </c>
      <c r="B30" s="7" t="str">
        <f>Model!$B$22</f>
      </c>
    </row>
    <row r="31">
      <c r="A31" s="4" t="s">
        <v>29</v>
      </c>
      <c r="B31" s="7" t="str">
        <f>Model!$B$20</f>
      </c>
    </row>
    <row r="33">
      <c r="A33" s="3" t="s">
        <v>30</v>
      </c>
    </row>
    <row r="34">
      <c r="A34" s="4" t="s">
        <v>31</v>
      </c>
      <c r="B34" t="s">
        <v>32</v>
      </c>
    </row>
    <row r="35">
      <c r="A35" s="4" t="s">
        <v>33</v>
      </c>
      <c r="B35" t="s">
        <v>34</v>
      </c>
    </row>
    <row r="36">
      <c r="A36" s="4" t="s">
        <v>35</v>
      </c>
      <c r="B36" t="s">
        <v>36</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48</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37</v>
      </c>
      <c r="B1" s="3" t="s">
        <v>38</v>
      </c>
      <c r="C1" s="3" t="s">
        <v>39</v>
      </c>
    </row>
    <row r="2">
      <c r="A2" t="s">
        <v>40</v>
      </c>
      <c r="B2" t="s">
        <v>41</v>
      </c>
      <c r="C2" t="s">
        <v>42</v>
      </c>
    </row>
    <row r="3">
      <c r="A3" t="s">
        <v>43</v>
      </c>
      <c r="B3" t="s">
        <v>41</v>
      </c>
      <c r="C3" t="s">
        <v>42</v>
      </c>
    </row>
    <row r="4">
      <c r="A4" t="s">
        <v>44</v>
      </c>
      <c r="B4" t="s">
        <v>45</v>
      </c>
      <c r="C4" t="s">
        <v>42</v>
      </c>
    </row>
    <row r="5">
      <c r="A5" t="s">
        <v>46</v>
      </c>
      <c r="B5" t="s">
        <v>47</v>
      </c>
      <c r="C5" t="s">
        <v>42</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