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fcf">Model!$B$9</definedName>
    <definedName name="ebitda_ntm">Model!$B$26</definedName>
    <definedName name="fcf_fy2026e">Model!$B$29</definedName>
    <definedName name="current_ev_ebitda">Model!$B$35</definedName>
    <definedName name="upside">Model!$B$39</definedName>
    <definedName name="current_price">Model!$B$6</definedName>
    <definedName name="ntm_cfo">Model!$B$11</definedName>
    <definedName name="ntm_ebitda">Model!$B$12</definedName>
    <definedName name="target_fcf_yield">Model!$B$13</definedName>
    <definedName name="current_ev">Model!$B$32</definedName>
    <definedName name="implied_ev_ebitda">Model!$B$34</definedName>
    <definedName name="net_debt">Model!$B$8</definedName>
    <definedName name="fy2025_ebitda">Model!$B$17</definedName>
    <definedName name="current_equity_value">Model!$B$25</definedName>
    <definedName name="ntm_capex">Model!$B$10</definedName>
    <definedName name="q2_2026_cfo">Model!$B$20</definedName>
    <definedName name="q2_2026_revenue">Model!$B$21</definedName>
    <definedName name="ntm_fcf">Model!$B$31</definedName>
    <definedName name="implied_price">Model!$B$38</definedName>
    <definedName name="diluted_shares">Model!$B$7</definedName>
    <definedName name="fy2025_fcf">Model!$B$18</definedName>
    <definedName name="implied_equity_value">Model!$B$33</definedName>
    <definedName name="ntm_fcf_yield">Model!$B$37</definedName>
    <definedName name="fy2024_fcf">Model!$B$15</definedName>
    <definedName name="fy2025_cfo">Model!$B$16</definedName>
    <definedName name="fy2025_revenue">Model!$B$19</definedName>
    <definedName name="ttm_cfo">Model!$B$22</definedName>
    <definedName name="ttm_revenue">Model!$B$23</definedName>
    <definedName name="fcf_fy2024">Model!$B$27</definedName>
    <definedName name="current_fcf_yield">Model!$B$36</definedName>
    <definedName name="fcf_fy2025">Model!$B$28</definedName>
    <definedName name="implied_ev">Model!$B$30</definedName>
  </definedNames>
  <calcPr calcId="122211" fullCalcOnLoad="true"/>
</workbook>
</file>

<file path=xl/sharedStrings.xml><?xml version="1.0" encoding="utf-8"?>
<sst xmlns="http://schemas.openxmlformats.org/spreadsheetml/2006/main" count="87" uniqueCount="87">
  <si>
    <t>Intel through-cycle FCF yield valuation</t>
  </si>
  <si>
    <t>As of 2026-08-25  ·  Currency: USD  ·  https://modeledge.ai/model/fm_bf7c60134523027761113dc560600089</t>
  </si>
  <si>
    <t>FY2024</t>
  </si>
  <si>
    <t>FY2025</t>
  </si>
  <si>
    <t>FY2026E</t>
  </si>
  <si>
    <t>Inputs</t>
  </si>
  <si>
    <t>Current share price</t>
  </si>
  <si>
    <t>Diluted shares</t>
  </si>
  <si>
    <t>Net debt</t>
  </si>
  <si>
    <t>Mid-cycle unlevered FCF</t>
  </si>
  <si>
    <t>NTM gross capex</t>
  </si>
  <si>
    <t>NTM operating cash flow</t>
  </si>
  <si>
    <t>NTM EBITDA</t>
  </si>
  <si>
    <t>Target FCF yield</t>
  </si>
  <si>
    <t>Constants</t>
  </si>
  <si>
    <t>fy2024_fcf</t>
  </si>
  <si>
    <t>fy2025_cfo</t>
  </si>
  <si>
    <t>fy2025_ebitda</t>
  </si>
  <si>
    <t>fy2025_fcf</t>
  </si>
  <si>
    <t>fy2025_revenue</t>
  </si>
  <si>
    <t>q2_2026_cfo</t>
  </si>
  <si>
    <t>q2_2026_revenue</t>
  </si>
  <si>
    <t>ttm_cfo</t>
  </si>
  <si>
    <t>ttm_revenue</t>
  </si>
  <si>
    <t>Calculations</t>
  </si>
  <si>
    <t>current_equity_value</t>
  </si>
  <si>
    <t>ebitda_ntm</t>
  </si>
  <si>
    <t>fcf_fy2024</t>
  </si>
  <si>
    <t>fcf_fy2025</t>
  </si>
  <si>
    <t>fcf_fy2026e</t>
  </si>
  <si>
    <t>implied_ev</t>
  </si>
  <si>
    <t>ntm_fcf</t>
  </si>
  <si>
    <t>current_ev</t>
  </si>
  <si>
    <t>implied_equity_value</t>
  </si>
  <si>
    <t>implied_ev_ebitda</t>
  </si>
  <si>
    <t>current_ev_ebitda</t>
  </si>
  <si>
    <t>current_fcf_yield</t>
  </si>
  <si>
    <t>ntm_fcf_yield</t>
  </si>
  <si>
    <t>implied_price</t>
  </si>
  <si>
    <t>upside</t>
  </si>
  <si>
    <t>Outputs</t>
  </si>
  <si>
    <t>Fair value per share</t>
  </si>
  <si>
    <t>NTM FCF</t>
  </si>
  <si>
    <t>Implied equity value</t>
  </si>
  <si>
    <t>Implied share price</t>
  </si>
  <si>
    <t>Upside vs current price</t>
  </si>
  <si>
    <t>Current EV to NTM EBITDA</t>
  </si>
  <si>
    <t>Implied EV to NTM EBITDA</t>
  </si>
  <si>
    <t>Mid-cycle FCF yield at market EV</t>
  </si>
  <si>
    <t>FCF bridge ($M)</t>
  </si>
  <si>
    <t>Reported or mid-cycle FCF</t>
  </si>
  <si>
    <t>Scenarios (reference)</t>
  </si>
  <si>
    <t>base</t>
  </si>
  <si>
    <t>normalized_fcf = 16000, ntm_capex = 22000, ntm_cfo = 18000, ntm_ebitda = 20000, target_fcf_yield = 0.04</t>
  </si>
  <si>
    <t>bear</t>
  </si>
  <si>
    <t>normalized_fcf = 6000, ntm_capex = 28000, ntm_cfo = 11000, ntm_ebitda = 12000, target_fcf_yield = 0.065</t>
  </si>
  <si>
    <t>bull</t>
  </si>
  <si>
    <t>normalized_fcf = 24000, ntm_capex = 20000, ntm_cfo = 24000, ntm_ebitda = 28000, target_fcf_yield = 0.028</t>
  </si>
  <si>
    <t>Claim</t>
  </si>
  <si>
    <t>URL</t>
  </si>
  <si>
    <t>Accessed</t>
  </si>
  <si>
    <t>Q2 2026 revenue $16.128B (+25% YoY), GAAP EPS $(2.16), non-GAAP EPS $0.42, CFO $7.006B; Q3 2026 revenue guide $15.8-16.8B (midpoint $16.3B). Q2 cash+ST investments $29.727B; ST+LT debt $50.537B; shares issued and outstanding 5,043M. Q2 adjusted FCF $(8.419)B after $(12.216)B net partner contributions. GAAP net loss includes $12.529B mark-to-market on U.S. government escrowed shares.</t>
  </si>
  <si>
    <t>https://www.intc.com/news-events/press-releases/detail/1776/intel-reports-second-quarter-2026-financial-results</t>
  </si>
  <si>
    <t/>
  </si>
  <si>
    <t>SEC Exhibit 99.1 to the 23 July 2026 Form 8-K (accession 0000050863-26-000155) is the citable Q2 2026 earnings release and cash-flow reconciliation.</t>
  </si>
  <si>
    <t>https://www.sec.gov/Archives/edgar/data/50863/000005086326000155/q226earningsrelease.htm</t>
  </si>
  <si>
    <t>Q2 2026 Form 10-Q (accession 0000050863-26-000157) is the statutory quarterly report for the period ended 27 June 2026.</t>
  </si>
  <si>
    <t>https://www.sec.gov/Archives/edgar/data/50863/000005086326000157/intc-20260627.htm</t>
  </si>
  <si>
    <t>FY2025 revenue $52.853B, CFO $9.697B, gross capex $17.672B, adjusted FCF $(1.612)B; YE shares outstanding 4,994M. XBRL free cash flow was $(4.949)B in FY2025 and $(15.656)B in FY2024 versus +$10.7B to +$21.6B in 2018-2021. FY2025 XBRL EBITDA $9.492B.</t>
  </si>
  <si>
    <t>https://www.intc.com/news-events/press-releases/detail/1759/intel-reports-fourth-quarter-and-full-year-2025-financial</t>
  </si>
  <si>
    <t>FY2025 Form 10-K (accession 0000050863-26-000011): Intel Corp CIK 0000050863, Nasdaq INTC; 4,995M shares outstanding as of 16 January 2026.</t>
  </si>
  <si>
    <t>https://www.sec.gov/Archives/edgar/data/50863/000005086326000011/intc-20251227.htm</t>
  </si>
  <si>
    <t>Q1 2026 10-Q: revenue $13.577B, CFO $1.096B. TTM revenue through Q2 2026 is $57.032B; TTM CFO $14.936B.</t>
  </si>
  <si>
    <t>https://www.sec.gov/Archives/edgar/data/50863/000005086326000079/intc-20260328.htm</t>
  </si>
  <si>
    <t>Q2 2026 call: 2026 capex raised to more than $20B on strong demand, with 2027 described as a further significant step-up; Q2 CFO $7B and cash+ST investments ~$30B; Q3 non-GAAP guide midpoint revenue $16.3B, GM 42%, EPS $0.38.</t>
  </si>
  <si>
    <t>https://stockanalysis.com/stocks/intc/transcripts/653928-q2-2026/</t>
  </si>
  <si>
    <t>August 2026 registered equity offering: 210,526,315 shares at $95; ~5,253.5M shares after the primary (5,285.1M if greenshoe); ~$19.67B net proceeds for capex and working capital. Post-deal net debt is ~$1.1B versus $20.8B at Q2.</t>
  </si>
  <si>
    <t>https://www.sec.gov/Archives/edgar/data/50863/000119312526345221/d98483d424b5.htm</t>
  </si>
  <si>
    <t>Offering press release: upsized to $20B at $95/share, expected close 12 August 2026.</t>
  </si>
  <si>
    <t>https://www.intc.com/news-events/press-releases/detail/1779/intel-announces-upsize-and-pricing-of-20-billion-common</t>
  </si>
  <si>
    <t>Independent Q2 recap: revenue $16.13B vs $14.45B Street; adjusted EPS $0.42 vs $0.22; EBITDA ~$6.0B; capex outlook raised above $20B as supply, not demand, is the constraint.</t>
  </si>
  <si>
    <t>https://www.tikr.com/blog/intels-q2-earnings-beat-every-estimate-on-the-sheet-supply-not-demand-is-now-the-problem</t>
  </si>
  <si>
    <t>CNBC Q2 2026 recap: DCAI revenue +59% to $6.3B; client $8.9B; Q3 guide $15.8-16.8B vs $15.1B Street.</t>
  </si>
  <si>
    <t>https://www.cnbc.com/2026/07/23/intel-intc-earnings-report-q2-2026.html</t>
  </si>
  <si>
    <t>Live INTC quote $87.51 on 25 August 2026 used as current_price.</t>
  </si>
  <si>
    <t>https://finance.yahoo.com/quote/INTC/</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</si>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</sst>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87.51</v>
      </c>
    </row>
    <row r="7">
      <c r="A7" s="5" t="s">
        <v>7</v>
      </c>
      <c r="B7" s="7">
        <v>5286</v>
      </c>
    </row>
    <row r="8">
      <c r="A8" s="5" t="s">
        <v>8</v>
      </c>
      <c r="B8" s="7">
        <v>1100</v>
      </c>
    </row>
    <row r="9">
      <c r="A9" s="5" t="s">
        <v>9</v>
      </c>
      <c r="B9" s="7">
        <v>16000</v>
      </c>
    </row>
    <row r="10">
      <c r="A10" s="5" t="s">
        <v>10</v>
      </c>
      <c r="B10" s="7">
        <v>22000</v>
      </c>
    </row>
    <row r="11">
      <c r="A11" s="5" t="s">
        <v>11</v>
      </c>
      <c r="B11" s="7">
        <v>18000</v>
      </c>
    </row>
    <row r="12">
      <c r="A12" s="5" t="s">
        <v>12</v>
      </c>
      <c r="B12" s="7">
        <v>20000</v>
      </c>
    </row>
    <row r="13">
      <c r="A13" s="5" t="s">
        <v>13</v>
      </c>
      <c r="B13" s="8">
        <v>0.04</v>
      </c>
    </row>
    <row r="14">
      <c r="A14" s="4" t="s">
        <v>14</v>
      </c>
    </row>
    <row r="15">
      <c r="A15" s="5" t="s">
        <v>15</v>
      </c>
      <c r="B15">
        <v>-15656</v>
      </c>
    </row>
    <row r="16">
      <c r="A16" s="5" t="s">
        <v>16</v>
      </c>
      <c r="B16">
        <v>9697</v>
      </c>
    </row>
    <row r="17">
      <c r="A17" s="5" t="s">
        <v>17</v>
      </c>
      <c r="B17">
        <v>9492</v>
      </c>
    </row>
    <row r="18">
      <c r="A18" s="5" t="s">
        <v>18</v>
      </c>
      <c r="B18">
        <v>-4949</v>
      </c>
    </row>
    <row r="19">
      <c r="A19" s="5" t="s">
        <v>19</v>
      </c>
      <c r="B19">
        <v>52853</v>
      </c>
    </row>
    <row r="20">
      <c r="A20" s="5" t="s">
        <v>20</v>
      </c>
      <c r="B20">
        <v>7006</v>
      </c>
    </row>
    <row r="21">
      <c r="A21" s="5" t="s">
        <v>21</v>
      </c>
      <c r="B21">
        <v>16128</v>
      </c>
    </row>
    <row r="22">
      <c r="A22" s="5" t="s">
        <v>22</v>
      </c>
      <c r="B22">
        <v>14936</v>
      </c>
    </row>
    <row r="23">
      <c r="A23" s="5" t="s">
        <v>23</v>
      </c>
      <c r="B23">
        <v>57032</v>
      </c>
    </row>
    <row r="24">
      <c r="A24" s="4" t="s">
        <v>24</v>
      </c>
    </row>
    <row r="25">
      <c r="A25" s="5" t="s">
        <v>25</v>
      </c>
      <c r="B25" t="str">
        <f>(Model!$B$6*Model!$B$7)</f>
      </c>
    </row>
    <row r="26">
      <c r="A26" s="5" t="s">
        <v>26</v>
      </c>
      <c r="B26" t="str">
        <f>Model!$B$12</f>
      </c>
    </row>
    <row r="27">
      <c r="A27" s="5" t="s">
        <v>27</v>
      </c>
      <c r="B27" t="str">
        <f>(Model!$B$15+(Model!$B$9*0))</f>
      </c>
    </row>
    <row r="28">
      <c r="A28" s="5" t="s">
        <v>28</v>
      </c>
      <c r="B28" t="str">
        <f>(Model!$B$18+(Model!$B$9*0))</f>
      </c>
    </row>
    <row r="29">
      <c r="A29" s="5" t="s">
        <v>29</v>
      </c>
      <c r="B29" t="str">
        <f>Model!$B$9</f>
      </c>
    </row>
    <row r="30">
      <c r="A30" s="5" t="s">
        <v>30</v>
      </c>
      <c r="B30" t="str">
        <f>IF(IF(Model!$B$13&gt;0,1,0)&lt;&gt;0,(Model!$B$9/Model!$B$13),0)</f>
      </c>
    </row>
    <row r="31">
      <c r="A31" s="5" t="s">
        <v>31</v>
      </c>
      <c r="B31" t="str">
        <f>(Model!$B$11-Model!$B$10)</f>
      </c>
    </row>
    <row r="32">
      <c r="A32" s="5" t="s">
        <v>32</v>
      </c>
      <c r="B32" t="str">
        <f>(Model!$B$25+Model!$B$8)</f>
      </c>
    </row>
    <row r="33">
      <c r="A33" s="5" t="s">
        <v>33</v>
      </c>
      <c r="B33" t="str">
        <f>(Model!$B$30-Model!$B$8)</f>
      </c>
    </row>
    <row r="34">
      <c r="A34" s="5" t="s">
        <v>34</v>
      </c>
      <c r="B34" t="str">
        <f>IF(IF(Model!$B$12&gt;0,1,0)&lt;&gt;0,(Model!$B$30/Model!$B$12),0)</f>
      </c>
    </row>
    <row r="35">
      <c r="A35" s="5" t="s">
        <v>35</v>
      </c>
      <c r="B35" t="str">
        <f>IF(IF(Model!$B$12&gt;0,1,0)&lt;&gt;0,(Model!$B$32/Model!$B$12),0)</f>
      </c>
    </row>
    <row r="36">
      <c r="A36" s="5" t="s">
        <v>36</v>
      </c>
      <c r="B36" t="str">
        <f>IF(IF(Model!$B$32&gt;0,1,0)&lt;&gt;0,(Model!$B$9/Model!$B$32),0)</f>
      </c>
    </row>
    <row r="37">
      <c r="A37" s="5" t="s">
        <v>37</v>
      </c>
      <c r="B37" t="str">
        <f>IF(IF(Model!$B$32&gt;0,1,0)&lt;&gt;0,(Model!$B$31/Model!$B$32),0)</f>
      </c>
    </row>
    <row r="38">
      <c r="A38" s="5" t="s">
        <v>38</v>
      </c>
      <c r="B38" t="str">
        <f>(Model!$B$33/Model!$B$7)</f>
      </c>
    </row>
    <row r="39">
      <c r="A39" s="5" t="s">
        <v>39</v>
      </c>
      <c r="B39" t="str">
        <f>((Model!$B$38/Model!$B$6)-1)</f>
      </c>
    </row>
    <row r="40">
      <c r="A40" s="4" t="s">
        <v>40</v>
      </c>
    </row>
    <row r="41">
      <c r="A41" s="5" t="s">
        <v>41</v>
      </c>
      <c r="B41" s="9" t="str">
        <f>Model!$B$38</f>
      </c>
    </row>
    <row r="42">
      <c r="A42" s="5" t="s">
        <v>9</v>
      </c>
      <c r="B42" s="7" t="str">
        <f>Model!$B$9</f>
      </c>
    </row>
    <row r="43">
      <c r="A43" s="5" t="s">
        <v>42</v>
      </c>
      <c r="B43" s="7" t="str">
        <f>Model!$B$31</f>
      </c>
    </row>
    <row r="44">
      <c r="A44" s="5" t="s">
        <v>12</v>
      </c>
      <c r="B44" s="7" t="str">
        <f>Model!$B$12</f>
      </c>
    </row>
    <row r="45">
      <c r="A45" s="5" t="s">
        <v>43</v>
      </c>
      <c r="B45" s="7" t="str">
        <f>Model!$B$33</f>
      </c>
    </row>
    <row r="46">
      <c r="A46" s="5" t="s">
        <v>44</v>
      </c>
      <c r="B46" s="9" t="str">
        <f>Model!$B$38</f>
      </c>
    </row>
    <row r="47">
      <c r="A47" s="5" t="s">
        <v>45</v>
      </c>
      <c r="B47" s="8" t="str">
        <f>Model!$B$39</f>
      </c>
    </row>
    <row r="48">
      <c r="A48" s="5" t="s">
        <v>46</v>
      </c>
      <c r="B48" s="6" t="str">
        <f>Model!$B$35</f>
      </c>
    </row>
    <row r="49">
      <c r="A49" s="5" t="s">
        <v>47</v>
      </c>
      <c r="B49" s="6" t="str">
        <f>Model!$B$34</f>
      </c>
    </row>
    <row r="50">
      <c r="A50" s="5" t="s">
        <v>48</v>
      </c>
      <c r="B50" s="8" t="str">
        <f>Model!$B$36</f>
      </c>
    </row>
    <row r="52">
      <c r="A52" s="4" t="s">
        <v>49</v>
      </c>
    </row>
    <row r="53">
      <c r="B53" s="3" t="s">
        <v>2</v>
      </c>
      <c r="C53" s="3" t="s">
        <v>3</v>
      </c>
      <c r="D53" s="3" t="s">
        <v>4</v>
      </c>
    </row>
    <row r="54">
      <c r="A54" s="5" t="s">
        <v>50</v>
      </c>
      <c r="B54" s="7" t="str">
        <f>Model!$B$29</f>
      </c>
      <c r="C54" s="7" t="str">
        <f>Model!$B$29</f>
      </c>
      <c r="D54" s="7" t="str">
        <f>Model!$B$29</f>
      </c>
    </row>
    <row r="56">
      <c r="A56" s="4" t="s">
        <v>51</v>
      </c>
    </row>
    <row r="57">
      <c r="A57" s="5" t="s">
        <v>52</v>
      </c>
      <c r="B57" t="s">
        <v>53</v>
      </c>
    </row>
    <row r="58">
      <c r="A58" s="5" t="s">
        <v>54</v>
      </c>
      <c r="B58" t="s">
        <v>55</v>
      </c>
    </row>
    <row r="59">
      <c r="A59" s="5" t="s">
        <v>56</v>
      </c>
      <c r="B59" t="s">
        <v>57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58</v>
      </c>
      <c r="B1" s="4" t="s">
        <v>59</v>
      </c>
      <c r="C1" s="4" t="s">
        <v>60</v>
      </c>
    </row>
    <row r="2">
      <c r="A2" t="s">
        <v>61</v>
      </c>
      <c r="B2" t="s">
        <v>62</v>
      </c>
      <c r="C2" t="s">
        <v>63</v>
      </c>
    </row>
    <row r="3">
      <c r="A3" t="s">
        <v>64</v>
      </c>
      <c r="B3" t="s">
        <v>65</v>
      </c>
      <c r="C3" t="s">
        <v>63</v>
      </c>
    </row>
    <row r="4">
      <c r="A4" t="s">
        <v>66</v>
      </c>
      <c r="B4" t="s">
        <v>67</v>
      </c>
      <c r="C4" t="s">
        <v>63</v>
      </c>
    </row>
    <row r="5">
      <c r="A5" t="s">
        <v>68</v>
      </c>
      <c r="B5" t="s">
        <v>69</v>
      </c>
      <c r="C5" t="s">
        <v>63</v>
      </c>
    </row>
    <row r="6">
      <c r="A6" t="s">
        <v>70</v>
      </c>
      <c r="B6" t="s">
        <v>71</v>
      </c>
      <c r="C6" t="s">
        <v>63</v>
      </c>
    </row>
    <row r="7">
      <c r="A7" t="s">
        <v>72</v>
      </c>
      <c r="B7" t="s">
        <v>73</v>
      </c>
      <c r="C7" t="s">
        <v>63</v>
      </c>
    </row>
    <row r="8">
      <c r="A8" t="s">
        <v>74</v>
      </c>
      <c r="B8" t="s">
        <v>75</v>
      </c>
      <c r="C8" t="s">
        <v>63</v>
      </c>
    </row>
    <row r="9">
      <c r="A9" t="s">
        <v>76</v>
      </c>
      <c r="B9" t="s">
        <v>77</v>
      </c>
      <c r="C9" t="s">
        <v>63</v>
      </c>
    </row>
    <row r="10">
      <c r="A10" t="s">
        <v>78</v>
      </c>
      <c r="B10" t="s">
        <v>79</v>
      </c>
      <c r="C10" t="s">
        <v>63</v>
      </c>
    </row>
    <row r="11">
      <c r="A11" t="s">
        <v>80</v>
      </c>
      <c r="B11" t="s">
        <v>81</v>
      </c>
      <c r="C11" t="s">
        <v>63</v>
      </c>
    </row>
    <row r="12">
      <c r="A12" t="s">
        <v>82</v>
      </c>
      <c r="B12" t="s">
        <v>83</v>
      </c>
      <c r="C12" t="s">
        <v>63</v>
      </c>
    </row>
    <row r="13">
      <c r="A13" t="s">
        <v>84</v>
      </c>
      <c r="B13" t="s">
        <v>85</v>
      </c>
      <c r="C13" t="s">
        <v>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