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tm_fcf_b">Model!$B$9</definedName>
    <definedName name="ttm_fcf_b">Model!$B$12</definedName>
    <definedName name="fair_value">Model!$B$20</definedName>
    <definedName name="current_price">Model!$B$6</definedName>
    <definedName name="diluted_shares_m">Model!$B$7</definedName>
    <definedName name="implied_equity_value_b">Model!$B$17</definedName>
    <definedName name="market_ev_fcf">Model!$B$22</definedName>
    <definedName name="market_fcf_yield_ev">Model!$B$23</definedName>
    <definedName name="target_fcf_yield">Model!$B$10</definedName>
    <definedName name="fcf_per_share">Model!$B$15</definedName>
    <definedName name="enterprise_value_market_b">Model!$B$18</definedName>
    <definedName name="market_ev_ebitda">Model!$B$21</definedName>
    <definedName name="net_cash_b">Model!$B$8</definedName>
    <definedName name="ttm_adj_ebitda_b">Model!$B$11</definedName>
    <definedName name="enterprise_value_fair_b">Model!$B$14</definedName>
    <definedName name="market_cap_b">Model!$B$16</definedName>
    <definedName name="equity_fcf_yield_market">Model!$B$19</definedName>
    <definedName name="upside">Model!$B$24</definedName>
  </definedNames>
  <calcPr calcId="122211" fullCalcOnLoad="true"/>
</workbook>
</file>

<file path=xl/sharedStrings.xml><?xml version="1.0" encoding="utf-8"?>
<sst xmlns="http://schemas.openxmlformats.org/spreadsheetml/2006/main" count="56" uniqueCount="56">
  <si>
    <t>Airbnb NTM FCF yield valuation</t>
  </si>
  <si>
    <t xml:space="preserve">Enterprise FCF-yield valuation for Airbnb, Inc. (Nasdaq: ABNB), the global online stays / experiences / services marketplace. No prior Modeledge ABNB finmodels or public research artifacts existed (ListFinModels empty; modeledge.ai/company/ABNB/research confirmed none). Primary basis is NTM free cash flow capitalized at a target EV FCF yield, then add corporate net cash and divide by diluted shares — the natural lens for an asset-light, high-FCF-conversion platform with ongoing buybacks. Forward P/E and Adj. EBITDA are cross-checks only. Grounded in Q2 2026 results (ended Jun 30), FY2025 10-K, Modeledge quote/market cap, and Street consensus as of 2026-09-10.
</t>
  </si>
  <si>
    <t>As of 2026-09-10  ·  Currency: USD  ·  https://modeledge.ai/model/fm_bf7d6601cc5ae178c365ef192711b2c8</t>
  </si>
  <si>
    <t>Inputs</t>
  </si>
  <si>
    <t>Current share price</t>
  </si>
  <si>
    <t>Diluted shares</t>
  </si>
  <si>
    <t>Corporate net cash</t>
  </si>
  <si>
    <t>NTM free cash flow</t>
  </si>
  <si>
    <t>Target EV FCF yield</t>
  </si>
  <si>
    <t>TTM Adjusted EBITDA</t>
  </si>
  <si>
    <t>TTM free cash flow</t>
  </si>
  <si>
    <t>Calculations</t>
  </si>
  <si>
    <t>enterprise_value_fair_b</t>
  </si>
  <si>
    <t>fcf_per_share</t>
  </si>
  <si>
    <t>market_cap_b</t>
  </si>
  <si>
    <t>implied_equity_value_b</t>
  </si>
  <si>
    <t>enterprise_value_market_b</t>
  </si>
  <si>
    <t>equity_fcf_yield_market</t>
  </si>
  <si>
    <t>fair_value</t>
  </si>
  <si>
    <t>market_ev_ebitda</t>
  </si>
  <si>
    <t>market_ev_fcf</t>
  </si>
  <si>
    <t>market_fcf_yield_ev</t>
  </si>
  <si>
    <t>upside</t>
  </si>
  <si>
    <t>Outputs</t>
  </si>
  <si>
    <t>Fair value per share</t>
  </si>
  <si>
    <t>Upside vs current price</t>
  </si>
  <si>
    <t>Implied equity value</t>
  </si>
  <si>
    <t>Fair enterprise value</t>
  </si>
  <si>
    <t>Market EV FCF yield on NTM FCF</t>
  </si>
  <si>
    <t>Market EV / NTM FCF</t>
  </si>
  <si>
    <t>Market EV / TTM Adj. EBITDA</t>
  </si>
  <si>
    <t>Scenarios (reference)</t>
  </si>
  <si>
    <t>base</t>
  </si>
  <si>
    <t/>
  </si>
  <si>
    <t>bear</t>
  </si>
  <si>
    <t>ntm_fcf_b = 4.7, target_fcf_yield = 0.065</t>
  </si>
  <si>
    <t>bull</t>
  </si>
  <si>
    <t>ntm_fcf_b = 5.6, target_fcf_yield = 0.04</t>
  </si>
  <si>
    <t>Claim</t>
  </si>
  <si>
    <t>URL</t>
  </si>
  <si>
    <t>Accessed</t>
  </si>
  <si>
    <t>Q2 2026: revenue $3.6B (+17%); GBV $27.2B (+16%); nights/seats booked 148.3M (+10%); net income $816M (23% margin); Adj. EBITDA $1.3B (35% margin, +21%); FCF $1.3B (35% margin); TTM FCF $4.8B (37% margin); take rate 13.2% flat YoY. Raised FY2026 outlook to at least mid-teens revenue growth and ≥35.5% Adj. EBITDA margin. Q3 revenue guide $4.69-$4.77B.</t>
  </si>
  <si>
    <t>https://news.airbnb.com/airbnb-q2-2026-financial-results</t>
  </si>
  <si>
    <t>Q2 2026 shareholder letter / 8-K: $1.1B Class A buybacks in quarter; ~590M common + ~44M SBC awards = ~634M fully diluted at Jun 30, 2026 (down from 652M/673M); $12.1B cash+STI+restricted corporate and $12.2B guest funds; $3.4B repurchase authorization remaining; RNPL &gt;20% of GBV deferring cash/unearned fees.</t>
  </si>
  <si>
    <t>https://s26.q4cdn.com/656283129/files/doc_financials/2026/q2/v2/Airbnb-Q2-2026-Shareholder-Letter.pdf</t>
  </si>
  <si>
    <t>Form 10-Q quarter ended Jun 30, 2026 (accession 0001559720-26-000027): cash $6.821B, STI $5.248B, Senior Notes $2.5B ($2.476B net); FCF $1.253B in Q2; 7.9M shares repurchased for $1.066B in Q2 / 16.0M YTD for $2.139B.</t>
  </si>
  <si>
    <t>https://www.sec.gov/Archives/edgar/data/1559720/000155972026000027/abnb-20260630.htm</t>
  </si>
  <si>
    <t>FY2025 10-K: revenue $12.241B; net income $2.511B; Adj. EBITDA $4.297B (35%); FCF $4.613B (38%); GBV $91.273B; diluted WAS 623M; year-end shares outstanding 602M; cash+STI $11.014B before guest funds.</t>
  </si>
  <si>
    <t>https://www.sec.gov/Archives/edgar/data/1559720/000155972026000004/abnb-20251231.htm</t>
  </si>
  <si>
    <t>Street (StockAnalysis / S&amp;P Global as of early Sep 2026): ~46 analysts Buy consensus; avg 12-month PT ~$180.57 (range $125-$220); FY2026E revenue ~$14.16B (+15.7%), non-GAAP EPS ~$5.30, FCF ~$5.35B.</t>
  </si>
  <si>
    <t>https://stockanalysis.com/stocks/abnb/forecast/</t>
  </si>
  <si>
    <t>Market stats Sep 10, 2026: ~589.6M shares out; ~$9.57B net cash ($12.07B cash - $2.50B debt); TTM FCF ~$4.86B; EV/FCF ~18.6x; equity FCF yield ~4.9%; forward P/E ~30x.</t>
  </si>
  <si>
    <t>https://stockanalysis.com/stocks/abnb/statistics/</t>
  </si>
  <si>
    <t>Q2 2026 earnings call: AI-accelerated product velocity; hotel nights ~3x homes growth; support cost/booking -16% YoY; first-time bookers +11% (highest in four years); take rate flat on RNPL timing and new-business incentives.</t>
  </si>
  <si>
    <t>https://www.fool.com/earnings/call-transcripts/2026/08/13/airbnb-abnb-q2-2026-earnings-call-transcript/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</si>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</sst>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169.63</v>
      </c>
    </row>
    <row r="7">
      <c r="A7" s="4" t="s">
        <v>5</v>
      </c>
      <c r="B7" s="6">
        <v>630</v>
      </c>
    </row>
    <row r="8">
      <c r="A8" s="4" t="s">
        <v>6</v>
      </c>
      <c r="B8" s="7">
        <v>9.57</v>
      </c>
    </row>
    <row r="9">
      <c r="A9" s="4" t="s">
        <v>7</v>
      </c>
      <c r="B9" s="7">
        <v>5.2</v>
      </c>
    </row>
    <row r="10">
      <c r="A10" s="4" t="s">
        <v>8</v>
      </c>
      <c r="B10" s="8">
        <v>0.05</v>
      </c>
    </row>
    <row r="11">
      <c r="A11" s="4" t="s">
        <v>9</v>
      </c>
      <c r="B11" s="7">
        <v>4.66</v>
      </c>
    </row>
    <row r="12">
      <c r="A12" s="4" t="s">
        <v>10</v>
      </c>
      <c r="B12" s="7">
        <v>4.83</v>
      </c>
    </row>
    <row r="13">
      <c r="A13" s="3" t="s">
        <v>11</v>
      </c>
    </row>
    <row r="14">
      <c r="A14" s="4" t="s">
        <v>12</v>
      </c>
      <c r="B14" t="str">
        <f>IF(IF(Model!$B$10&gt;0,1,0)&lt;&gt;0,(Model!$B$9/Model!$B$10),0)</f>
      </c>
    </row>
    <row r="15">
      <c r="A15" s="4" t="s">
        <v>13</v>
      </c>
      <c r="B15" t="str">
        <f>IF(IF(Model!$B$7&gt;0,1,0)&lt;&gt;0,((Model!$B$9*1000)/Model!$B$7),0)</f>
      </c>
    </row>
    <row r="16">
      <c r="A16" s="4" t="s">
        <v>14</v>
      </c>
      <c r="B16" t="str">
        <f>((Model!$B$6*Model!$B$7)/1000)</f>
      </c>
    </row>
    <row r="17">
      <c r="A17" s="4" t="s">
        <v>15</v>
      </c>
      <c r="B17" t="str">
        <f>(Model!$B$14+Model!$B$8)</f>
      </c>
    </row>
    <row r="18">
      <c r="A18" s="4" t="s">
        <v>16</v>
      </c>
      <c r="B18" t="str">
        <f>(Model!$B$16-Model!$B$8)</f>
      </c>
    </row>
    <row r="19">
      <c r="A19" s="4" t="s">
        <v>17</v>
      </c>
      <c r="B19" t="str">
        <f>IF(IF(Model!$B$16&gt;0,1,0)&lt;&gt;0,(Model!$B$9/Model!$B$16),0)</f>
      </c>
    </row>
    <row r="20">
      <c r="A20" s="4" t="s">
        <v>18</v>
      </c>
      <c r="B20" t="str">
        <f>IF(IF(Model!$B$7&gt;0,1,0)&lt;&gt;0,((Model!$B$17*1000)/Model!$B$7),0)</f>
      </c>
    </row>
    <row r="21">
      <c r="A21" s="4" t="s">
        <v>19</v>
      </c>
      <c r="B21" t="str">
        <f>IF(IF(Model!$B$11&gt;0,1,0)&lt;&gt;0,(Model!$B$18/Model!$B$11),0)</f>
      </c>
    </row>
    <row r="22">
      <c r="A22" s="4" t="s">
        <v>20</v>
      </c>
      <c r="B22" t="str">
        <f>IF(IF(Model!$B$9&gt;0,1,0)&lt;&gt;0,(Model!$B$18/Model!$B$9),0)</f>
      </c>
    </row>
    <row r="23">
      <c r="A23" s="4" t="s">
        <v>21</v>
      </c>
      <c r="B23" t="str">
        <f>IF(IF(Model!$B$18&gt;0,1,0)&lt;&gt;0,(Model!$B$9/Model!$B$18),0)</f>
      </c>
    </row>
    <row r="24">
      <c r="A24" s="4" t="s">
        <v>22</v>
      </c>
      <c r="B24" t="str">
        <f>((Model!$B$20/Model!$B$6)-1)</f>
      </c>
    </row>
    <row r="25">
      <c r="A25" s="3" t="s">
        <v>23</v>
      </c>
    </row>
    <row r="26">
      <c r="A26" s="4" t="s">
        <v>24</v>
      </c>
      <c r="B26" s="5" t="str">
        <f>Model!$B$20</f>
      </c>
    </row>
    <row r="27">
      <c r="A27" s="4" t="s">
        <v>25</v>
      </c>
      <c r="B27" s="8" t="str">
        <f>Model!$B$24</f>
      </c>
    </row>
    <row r="28">
      <c r="A28" s="4" t="s">
        <v>26</v>
      </c>
      <c r="B28" s="6" t="str">
        <f>Model!$B$17</f>
      </c>
    </row>
    <row r="29">
      <c r="A29" s="4" t="s">
        <v>7</v>
      </c>
      <c r="B29" s="7" t="str">
        <f>Model!$B$9</f>
      </c>
    </row>
    <row r="30">
      <c r="A30" s="4" t="s">
        <v>10</v>
      </c>
      <c r="B30" s="7" t="str">
        <f>Model!$B$12</f>
      </c>
    </row>
    <row r="31">
      <c r="A31" s="4" t="s">
        <v>9</v>
      </c>
      <c r="B31" s="7" t="str">
        <f>Model!$B$11</f>
      </c>
    </row>
    <row r="32">
      <c r="A32" s="4" t="s">
        <v>27</v>
      </c>
      <c r="B32" s="6" t="str">
        <f>Model!$B$14</f>
      </c>
    </row>
    <row r="33">
      <c r="A33" s="4" t="s">
        <v>28</v>
      </c>
      <c r="B33" s="8" t="str">
        <f>Model!$B$23</f>
      </c>
    </row>
    <row r="34">
      <c r="A34" s="4" t="s">
        <v>29</v>
      </c>
      <c r="B34" s="6" t="str">
        <f>Model!$B$22</f>
      </c>
    </row>
    <row r="35">
      <c r="A35" s="4" t="s">
        <v>30</v>
      </c>
      <c r="B35" s="6" t="str">
        <f>Model!$B$21</f>
      </c>
    </row>
    <row r="37">
      <c r="A37" s="3" t="s">
        <v>31</v>
      </c>
    </row>
    <row r="38">
      <c r="A38" s="4" t="s">
        <v>32</v>
      </c>
      <c r="B38" t="s">
        <v>33</v>
      </c>
    </row>
    <row r="39">
      <c r="A39" s="4" t="s">
        <v>34</v>
      </c>
      <c r="B39" t="s">
        <v>35</v>
      </c>
    </row>
    <row r="40">
      <c r="A40" s="4" t="s">
        <v>36</v>
      </c>
      <c r="B40" t="s">
        <v>37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38</v>
      </c>
      <c r="B1" s="3" t="s">
        <v>39</v>
      </c>
      <c r="C1" s="3" t="s">
        <v>40</v>
      </c>
    </row>
    <row r="2">
      <c r="A2" t="s">
        <v>41</v>
      </c>
      <c r="B2" t="s">
        <v>42</v>
      </c>
      <c r="C2" t="s">
        <v>33</v>
      </c>
    </row>
    <row r="3">
      <c r="A3" t="s">
        <v>43</v>
      </c>
      <c r="B3" t="s">
        <v>44</v>
      </c>
      <c r="C3" t="s">
        <v>33</v>
      </c>
    </row>
    <row r="4">
      <c r="A4" t="s">
        <v>45</v>
      </c>
      <c r="B4" t="s">
        <v>46</v>
      </c>
      <c r="C4" t="s">
        <v>33</v>
      </c>
    </row>
    <row r="5">
      <c r="A5" t="s">
        <v>47</v>
      </c>
      <c r="B5" t="s">
        <v>48</v>
      </c>
      <c r="C5" t="s">
        <v>33</v>
      </c>
    </row>
    <row r="6">
      <c r="A6" t="s">
        <v>49</v>
      </c>
      <c r="B6" t="s">
        <v>50</v>
      </c>
      <c r="C6" t="s">
        <v>33</v>
      </c>
    </row>
    <row r="7">
      <c r="A7" t="s">
        <v>51</v>
      </c>
      <c r="B7" t="s">
        <v>52</v>
      </c>
      <c r="C7" t="s">
        <v>33</v>
      </c>
    </row>
    <row r="8">
      <c r="A8" t="s">
        <v>53</v>
      </c>
      <c r="B8" t="s">
        <v>54</v>
      </c>
      <c r="C8"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