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ai_disruption_probability">Model!$B$6</definedName>
    <definedName name="current_price">Model!$B$8</definedName>
    <definedName name="net_debt_m">Model!$B$12</definedName>
    <definedName name="terminal_growth">Model!$B$13</definedName>
    <definedName name="disrupted_equity_value_m">Model!$B$19</definedName>
    <definedName name="discount_rate">Model!$B$10</definedName>
    <definedName name="fcf_forecast">Model!$B$11:$F$11</definedName>
    <definedName name="upside_calc">Model!$B$22</definedName>
    <definedName name="terminal_value">Model!$B$16</definedName>
    <definedName name="core_equity_value_m">Model!$B$18</definedName>
    <definedName name="risk_adjusted_equity_value_m">Model!$B$20</definedName>
    <definedName name="fair_value_calc">Model!$B$21</definedName>
    <definedName name="ai_disruption_residual_pct">Model!$B$7</definedName>
    <definedName name="diluted_shares_m">Model!$B$9</definedName>
    <definedName name="pv_fcf">Model!$B$15</definedName>
    <definedName name="pv_terminal">Model!$B$17</definedName>
  </definedNames>
  <calcPr calcId="122211" fullCalcOnLoad="true"/>
</workbook>
</file>

<file path=xl/sharedStrings.xml><?xml version="1.0" encoding="utf-8"?>
<sst xmlns="http://schemas.openxmlformats.org/spreadsheetml/2006/main" count="50" uniqueCount="50">
  <si>
    <t>WIX AI-risk-adjusted FCF DCF</t>
  </si>
  <si>
    <t>As of 2026-06-15  ·  Currency: USD  ·  https://modeledge.ai/model/fm_bf937bc8c4da9ae123a6243737941e25</t>
  </si>
  <si>
    <t>FY2026E</t>
  </si>
  <si>
    <t>FY2027E</t>
  </si>
  <si>
    <t>FY2028E</t>
  </si>
  <si>
    <t>FY2029E</t>
  </si>
  <si>
    <t>FY2030E</t>
  </si>
  <si>
    <t>Inputs</t>
  </si>
  <si>
    <t>Probability AI materially displaces WIX economics</t>
  </si>
  <si>
    <t>Residual value if AI displacement case occurs</t>
  </si>
  <si>
    <t>Hawk last price</t>
  </si>
  <si>
    <t>Post-tender diluted shares (M)</t>
  </si>
  <si>
    <t>Discount rate</t>
  </si>
  <si>
    <t>Free cash flow ex acquisition/restructuring ($M)</t>
  </si>
  <si>
    <t>Pro forma net debt after tender ($M)</t>
  </si>
  <si>
    <t>Terminal FCF growth</t>
  </si>
  <si>
    <t>Calculations</t>
  </si>
  <si>
    <t>pv_fcf</t>
  </si>
  <si>
    <t>terminal_value</t>
  </si>
  <si>
    <t>pv_terminal</t>
  </si>
  <si>
    <t>core_equity_value_m</t>
  </si>
  <si>
    <t>disrupted_equity_value_m</t>
  </si>
  <si>
    <t>risk_adjusted_equity_value_m</t>
  </si>
  <si>
    <t>fair_value_calc</t>
  </si>
  <si>
    <t>upside_calc</t>
  </si>
  <si>
    <t>Outputs</t>
  </si>
  <si>
    <t>Fair value / share</t>
  </si>
  <si>
    <t>Upside / downside</t>
  </si>
  <si>
    <t>Free cash flow forecast ($M)</t>
  </si>
  <si>
    <t>FCF ex acquisition/restructuring</t>
  </si>
  <si>
    <t>Scenarios (reference)</t>
  </si>
  <si>
    <t>base</t>
  </si>
  <si>
    <t>ai_disruption_probability = 0.2, ai_disruption_residual_pct = 0.35, discount_rate = 0.11, fcf_forecast = [420, 480, 540, 600, 660], net_debt_m = 1000, terminal_growth = 0.025</t>
  </si>
  <si>
    <t>bear</t>
  </si>
  <si>
    <t>ai_disruption_probability = 0.45, ai_disruption_residual_pct = 0.2, discount_rate = 0.13, fcf_forecast = [380, 360, 340, 320, 300], net_debt_m = 1050, terminal_growth = -0.02</t>
  </si>
  <si>
    <t>bull</t>
  </si>
  <si>
    <t>ai_disruption_probability = 0.08, ai_disruption_residual_pct = 0.55, discount_rate = 0.095, fcf_forecast = [450, 560, 680, 800, 900], net_debt_m = 850, terminal_growth = 0.035</t>
  </si>
  <si>
    <t>Claim</t>
  </si>
  <si>
    <t>URL</t>
  </si>
  <si>
    <t>Accessed</t>
  </si>
  <si>
    <t>June 2026 6-K updated FY2026 outlook to low- to mid-teens revenue growth and about $420M FCF excluding acquisition and restructuring costs, with a $50M bookings and $25M revenue reduction from realignment and partner slowdown.</t>
  </si>
  <si>
    <t>https://modeledge.ai/company/-/filing/6-K/162828026041382/</t>
  </si>
  <si>
    <t/>
  </si>
  <si>
    <t>Q1 2026 release reported $541M revenue, $585M bookings, Base44 at about $150M ARR, and 41.85M shares outstanding after the April tender.</t>
  </si>
  <si>
    <t>https://modeledge.ai/company/-/filing/6-K/162828026034370/</t>
  </si>
  <si>
    <t>FY2025 20-F reported $1.993B revenue, $573M free cash flow, and year-end liquidity and convertible debt used to estimate post-tender net debt.</t>
  </si>
  <si>
    <t>https://modeledge.ai/company/-/filing/20-F/162828026015222/</t>
  </si>
  <si>
    <t>May 2026 Jefferies transcript explicitly discussed the risk that AI replaces SaaS workflows, WIX management's view that there is real impact, and mitigation through Base44 and Harmony.</t>
  </si>
  <si>
    <t>https://modeledge.ai/company/1576789/transcripts/82848289b1727f627ad3cd208202cddc</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</si>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</sst>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164" formatCode="0%"/>
    <numFmt numFmtId="165" formatCode="&quot;$&quot;0.00"/>
    <numFmt numFmtId="166" formatCode="#,##0.0"/>
    <numFmt numFmtId="167" formatCode="0.0%"/>
    <numFmt numFmtId="168" formatCode="&quot;$&quot;#,##0"/>
  </numFmts>
  <fonts count="6">
    <font>
      <name val="Calibri"/>
      <family val="2"/>
      <color theme="1"/>
      <sz val="11"/>
    </font>
    <font>
      <family val="2"/>
      <b val="1"/>
      <color/>
      <sz val="14"/>
    </font>
    <font>
      <family val="2"/>
      <color rgb="FF808080"/>
      <sz val="10"/>
    </font>
    <font>
      <family val="2"/>
      <b val="1"/>
      <color/>
      <sz val="10"/>
    </font>
    <font>
      <family val="2"/>
      <b val="1"/>
      <color/>
    </font>
    <font>
      <family val="2"/>
      <color/>
      <sz val="11"/>
    </font>
  </fonts>
  <fills count="3">
    <fill>
      <patternFill patternType="none"/>
    </fill>
    <fill>
      <patternFill patternType="gray125"/>
    </fill>
    <fill>
      <patternFill patternType="solid">
        <fgColor rgb="FFEFEFEF"/>
      </patternFill>
    </fill>
  </fills>
  <borders count="2">
    <border>
      <left/>
      <right/>
      <top/>
      <bottom/>
      <diagonal/>
    </border>
    <border>
      <bottom style="thin">
        <color rgb="FFAAAAAA"/>
      </bottom>
    </border>
  </borders>
  <cellStyleXfs count="1">
    <xf numFmtId="0" fontId="0" fillId="0" borderId="0"/>
  </cellStyleXfs>
  <cellXfs count="11">
    <xf numFmtId="0" fontId="0" fillId="0" borderId="0" xfId="0"/>
    <xf numFmtId="0" fontId="1" fillId="0" borderId="0" xfId="0" applyFont="true" applyAlignment="false">
      <alignment/>
    </xf>
    <xf numFmtId="0" fontId="2" fillId="0" borderId="0" xfId="0" applyFont="true" applyAlignment="false">
      <alignment/>
    </xf>
    <xf numFmtId="0" fontId="3" fillId="0" borderId="1" xfId="0" applyFont="true" applyBorder="true" applyAlignment="true">
      <alignment horizontal="right"/>
    </xf>
    <xf numFmtId="0" fontId="4" fillId="2" borderId="0" xfId="0" applyFont="true" applyFill="true" applyAlignment="false">
      <alignment/>
    </xf>
    <xf numFmtId="0" fontId="5"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xf numFmtId="168"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 customWidth="true" max="6" min="2" width="13"/>
  </cols>
  <sheetData>
    <row r="1">
      <c r="A1" s="1" t="s">
        <v>0</v>
      </c>
    </row>
    <row r="2">
      <c r="A2" s="2" t="s">
        <v>1</v>
      </c>
    </row>
    <row r="4">
      <c r="B4" s="3" t="s">
        <v>2</v>
      </c>
      <c r="C4" s="3" t="s">
        <v>3</v>
      </c>
      <c r="D4" s="3" t="s">
        <v>4</v>
      </c>
      <c r="E4" s="3" t="s">
        <v>5</v>
      </c>
      <c r="F4" s="3" t="s">
        <v>6</v>
      </c>
    </row>
    <row r="5">
      <c r="A5" s="4" t="s">
        <v>7</v>
      </c>
    </row>
    <row r="6">
      <c r="A6" s="5" t="s">
        <v>8</v>
      </c>
      <c r="B6" s="6">
        <v>0.2</v>
      </c>
    </row>
    <row r="7">
      <c r="A7" s="5" t="s">
        <v>9</v>
      </c>
      <c r="B7" s="6">
        <v>0.35</v>
      </c>
    </row>
    <row r="8">
      <c r="A8" s="5" t="s">
        <v>10</v>
      </c>
      <c r="B8" s="7">
        <v>45.59</v>
      </c>
    </row>
    <row r="9">
      <c r="A9" s="5" t="s">
        <v>11</v>
      </c>
      <c r="B9" s="8">
        <v>41.849511</v>
      </c>
    </row>
    <row r="10">
      <c r="A10" s="5" t="s">
        <v>12</v>
      </c>
      <c r="B10" s="9">
        <v>0.11</v>
      </c>
    </row>
    <row r="11">
      <c r="A11" s="5" t="s">
        <v>13</v>
      </c>
      <c r="B11" s="10">
        <v>420</v>
      </c>
      <c r="C11" s="10">
        <v>480</v>
      </c>
      <c r="D11" s="10">
        <v>540</v>
      </c>
      <c r="E11" s="10">
        <v>600</v>
      </c>
      <c r="F11" s="10">
        <v>660</v>
      </c>
    </row>
    <row r="12">
      <c r="A12" s="5" t="s">
        <v>14</v>
      </c>
      <c r="B12" s="10">
        <v>1000</v>
      </c>
    </row>
    <row r="13">
      <c r="A13" s="5" t="s">
        <v>15</v>
      </c>
      <c r="B13" s="9">
        <v>0.025</v>
      </c>
    </row>
    <row r="14">
      <c r="A14" s="4" t="s">
        <v>16</v>
      </c>
    </row>
    <row r="15">
      <c r="A15" s="5" t="s">
        <v>17</v>
      </c>
      <c r="B15" t="str">
        <f>(((((Model!$B$11/(1+Model!$B$10))+(Model!$C$11/((1+Model!$B$10)^2)))+(Model!$D$11/((1+Model!$B$10)^3)))+(Model!$E$11/((1+Model!$B$10)^4)))+(Model!$F$11/((1+Model!$B$10)^5)))</f>
      </c>
    </row>
    <row r="16">
      <c r="A16" s="5" t="s">
        <v>18</v>
      </c>
      <c r="B16" t="str">
        <f>((Model!$F$11*(1+Model!$B$13))/(Model!$B$10-Model!$B$13))</f>
      </c>
    </row>
    <row r="17">
      <c r="A17" s="5" t="s">
        <v>19</v>
      </c>
      <c r="B17" t="str">
        <f>(Model!$B$16/((1+Model!$B$10)^5))</f>
      </c>
    </row>
    <row r="18">
      <c r="A18" s="5" t="s">
        <v>20</v>
      </c>
      <c r="B18" t="str">
        <f>((Model!$B$15+Model!$B$17)-Model!$B$12)</f>
      </c>
    </row>
    <row r="19">
      <c r="A19" s="5" t="s">
        <v>21</v>
      </c>
      <c r="B19" t="str">
        <f>(Model!$B$18*Model!$B$7)</f>
      </c>
    </row>
    <row r="20">
      <c r="A20" s="5" t="s">
        <v>22</v>
      </c>
      <c r="B20" t="str">
        <f>((Model!$B$18*(1-Model!$B$6))+(Model!$B$19*Model!$B$6))</f>
      </c>
    </row>
    <row r="21">
      <c r="A21" s="5" t="s">
        <v>23</v>
      </c>
      <c r="B21" t="str">
        <f>(Model!$B$20/Model!$B$9)</f>
      </c>
    </row>
    <row r="22">
      <c r="A22" s="5" t="s">
        <v>24</v>
      </c>
      <c r="B22" t="str">
        <f>((Model!$B$21/Model!$B$8)-1)</f>
      </c>
    </row>
    <row r="23">
      <c r="A23" s="4" t="s">
        <v>25</v>
      </c>
    </row>
    <row r="24">
      <c r="A24" s="5" t="s">
        <v>26</v>
      </c>
      <c r="B24" s="7" t="str">
        <f>Model!$B$21</f>
      </c>
    </row>
    <row r="25">
      <c r="A25" s="5" t="s">
        <v>27</v>
      </c>
      <c r="B25" s="9" t="str">
        <f>Model!$B$22</f>
      </c>
    </row>
    <row r="27">
      <c r="A27" s="4" t="s">
        <v>28</v>
      </c>
    </row>
    <row r="28">
      <c r="B28" s="3" t="s">
        <v>2</v>
      </c>
      <c r="C28" s="3" t="s">
        <v>3</v>
      </c>
      <c r="D28" s="3" t="s">
        <v>4</v>
      </c>
      <c r="E28" s="3" t="s">
        <v>5</v>
      </c>
      <c r="F28" s="3" t="s">
        <v>6</v>
      </c>
    </row>
    <row r="29">
      <c r="A29" s="5" t="s">
        <v>29</v>
      </c>
      <c r="B29" s="10" t="str">
        <f>Model!$B$11</f>
      </c>
      <c r="C29" s="10" t="str">
        <f>Model!$C$11</f>
      </c>
      <c r="D29" s="10" t="str">
        <f>Model!$D$11</f>
      </c>
      <c r="E29" s="10" t="str">
        <f>Model!$E$11</f>
      </c>
      <c r="F29" s="10" t="str">
        <f>Model!$F$11</f>
      </c>
    </row>
    <row r="31">
      <c r="A31" s="4" t="s">
        <v>30</v>
      </c>
    </row>
    <row r="32">
      <c r="A32" s="5" t="s">
        <v>31</v>
      </c>
      <c r="B32" t="s">
        <v>32</v>
      </c>
    </row>
    <row r="33">
      <c r="A33" s="5" t="s">
        <v>33</v>
      </c>
      <c r="B33" t="s">
        <v>34</v>
      </c>
    </row>
    <row r="34">
      <c r="A34" s="5" t="s">
        <v>35</v>
      </c>
      <c r="B34" t="s">
        <v>36</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49</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4" t="s">
        <v>37</v>
      </c>
      <c r="B1" s="4" t="s">
        <v>38</v>
      </c>
      <c r="C1" s="4" t="s">
        <v>39</v>
      </c>
    </row>
    <row r="2">
      <c r="A2" t="s">
        <v>40</v>
      </c>
      <c r="B2" t="s">
        <v>41</v>
      </c>
      <c r="C2" t="s">
        <v>42</v>
      </c>
    </row>
    <row r="3">
      <c r="A3" t="s">
        <v>43</v>
      </c>
      <c r="B3" t="s">
        <v>44</v>
      </c>
      <c r="C3" t="s">
        <v>42</v>
      </c>
    </row>
    <row r="4">
      <c r="A4" t="s">
        <v>45</v>
      </c>
      <c r="B4" t="s">
        <v>46</v>
      </c>
      <c r="C4" t="s">
        <v>42</v>
      </c>
    </row>
    <row r="5">
      <c r="A5" t="s">
        <v>47</v>
      </c>
      <c r="B5" t="s">
        <v>48</v>
      </c>
      <c r="C5" t="s">
        <v>42</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