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price">Model!$B$5</definedName>
    <definedName name="diluted_shares_m">Model!$B$6</definedName>
    <definedName name="fy2026_adjusted_ebitda_margin">Model!$B$8</definedName>
    <definedName name="fy2026_revenue_growth">Model!$B$9</definedName>
    <definedName name="net_debt_m">Model!$B$10</definedName>
    <definedName name="target_ev_ebitda">Model!$B$11</definedName>
    <definedName name="fy2026_revenue_m">Model!$B$13</definedName>
    <definedName name="fair_value_calc">Model!$B$17</definedName>
    <definedName name="fy2025_revenue_m">Model!$B$7</definedName>
    <definedName name="fy2026_adjusted_ebitda_m">Model!$B$14</definedName>
    <definedName name="implied_enterprise_value_m">Model!$B$15</definedName>
    <definedName name="implied_equity_value_m">Model!$B$16</definedName>
    <definedName name="upside_calc">Model!$B$18</definedName>
  </definedNames>
  <calcPr calcId="122211" fullCalcOnLoad="true"/>
</workbook>
</file>

<file path=xl/sharedStrings.xml><?xml version="1.0" encoding="utf-8"?>
<sst xmlns="http://schemas.openxmlformats.org/spreadsheetml/2006/main" count="41" uniqueCount="41">
  <si>
    <t>Liftoff Mobile 2026 forward adjusted EBITDA valuation</t>
  </si>
  <si>
    <t>As of 2026-07-21  ·  Currency: USD  ·  https://modeledge.ai/model/fm_c8916ebc101e3d2fd78e45fbdb263ab5</t>
  </si>
  <si>
    <t>Inputs</t>
  </si>
  <si>
    <t>Current share price</t>
  </si>
  <si>
    <t>Diluted shares</t>
  </si>
  <si>
    <t>FY2025 revenue</t>
  </si>
  <si>
    <t>FY2026 adjusted EBITDA margin</t>
  </si>
  <si>
    <t>FY2026 revenue growth</t>
  </si>
  <si>
    <t>Pro forma net debt</t>
  </si>
  <si>
    <t>Target EV/adjusted EBITDA</t>
  </si>
  <si>
    <t>Calculations</t>
  </si>
  <si>
    <t>fy2026_revenue_m</t>
  </si>
  <si>
    <t>fy2026_adjusted_ebitda_m</t>
  </si>
  <si>
    <t>implied_enterprise_value_m</t>
  </si>
  <si>
    <t>implied_equity_value_m</t>
  </si>
  <si>
    <t>fair_value_calc</t>
  </si>
  <si>
    <t>upside_calc</t>
  </si>
  <si>
    <t>Outputs</t>
  </si>
  <si>
    <t>Fair value per share</t>
  </si>
  <si>
    <t>Upside / downside</t>
  </si>
  <si>
    <t>FY2026 revenue ($M)</t>
  </si>
  <si>
    <t>FY2026 adjusted EBITDA ($M)</t>
  </si>
  <si>
    <t>Implied enterprise value ($M)</t>
  </si>
  <si>
    <t>Implied equity value ($M)</t>
  </si>
  <si>
    <t>Scenarios (reference)</t>
  </si>
  <si>
    <t>base</t>
  </si>
  <si>
    <t/>
  </si>
  <si>
    <t>bear</t>
  </si>
  <si>
    <t>fy2026_adjusted_ebitda_margin = 0.53, fy2026_revenue_growth = 0.2, target_ev_ebitda = 8</t>
  </si>
  <si>
    <t>bull</t>
  </si>
  <si>
    <t>fy2026_adjusted_ebitda_margin = 0.6, fy2026_revenue_growth = 0.36, target_ev_ebitda = 12</t>
  </si>
  <si>
    <t>Claim</t>
  </si>
  <si>
    <t>URL</t>
  </si>
  <si>
    <t>Accessed</t>
  </si>
  <si>
    <t>FY2025 revenue was $685.7 million and adjusted EBITDA was $374.4 million; Q1 2026 revenue was $205.6 million and adjusted EBITDA was $120.1 million.</t>
  </si>
  <si>
    <t>https://modeledge.ai/company/LFTO/filing/424B4/0001193125-26-257410</t>
  </si>
  <si>
    <t>The IPO issued 21.85 million shares and used $413.8 million of proceeds to repay term-loan debt; the prospectus provides pro forma cash, debt, shares, options, and awards.</t>
  </si>
  <si>
    <t>https://modeledge.ai/company/LFTO/filing/8-K/0001193125-26-261867</t>
  </si>
  <si>
    <t>LFTO share price was $23.27 on July 21, 2026.</t>
  </si>
  <si>
    <t>https://modeledge.ai/company/LFTO</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</si>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</sst>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3">
    <numFmt numFmtId="164" formatCode="0.0%"/>
    <numFmt numFmtId="165" formatCode="&quot;$&quot;0.00"/>
    <numFmt numFmtId="166" formatCode="&quot;$&quot;#,##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9">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0" fontId="3" fillId="0" borderId="0" xfId="0" applyFont="true" applyAlignment="false">
      <alignment/>
    </xf>
    <xf numFmtId="165" fontId="0" fillId="0" borderId="0" xfId="0" applyNumberFormat="true" applyAlignment="false">
      <alignment/>
    </xf>
    <xf numFmtId="166"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v>23.27</v>
      </c>
    </row>
    <row r="6">
      <c r="A6" s="4" t="s">
        <v>4</v>
      </c>
      <c r="B6">
        <v>179.6</v>
      </c>
    </row>
    <row r="7">
      <c r="A7" s="4" t="s">
        <v>5</v>
      </c>
      <c r="B7">
        <v>685.7</v>
      </c>
    </row>
    <row r="8">
      <c r="A8" s="4" t="s">
        <v>6</v>
      </c>
      <c r="B8" s="5">
        <v>0.58</v>
      </c>
    </row>
    <row r="9">
      <c r="A9" s="4" t="s">
        <v>7</v>
      </c>
      <c r="B9" s="5">
        <v>0.3</v>
      </c>
    </row>
    <row r="10">
      <c r="A10" s="4" t="s">
        <v>8</v>
      </c>
      <c r="B10">
        <v>1249.7</v>
      </c>
    </row>
    <row r="11">
      <c r="A11" s="4" t="s">
        <v>9</v>
      </c>
      <c r="B11">
        <v>10</v>
      </c>
    </row>
    <row r="12">
      <c r="A12" s="3" t="s">
        <v>10</v>
      </c>
    </row>
    <row r="13">
      <c r="A13" s="4" t="s">
        <v>11</v>
      </c>
      <c r="B13" t="str">
        <f>(Model!$B$7*(1+Model!$B$9))</f>
      </c>
    </row>
    <row r="14">
      <c r="A14" s="4" t="s">
        <v>12</v>
      </c>
      <c r="B14" t="str">
        <f>(Model!$B$13*Model!$B$8)</f>
      </c>
    </row>
    <row r="15">
      <c r="A15" s="4" t="s">
        <v>13</v>
      </c>
      <c r="B15" t="str">
        <f>(Model!$B$14*Model!$B$11)</f>
      </c>
    </row>
    <row r="16">
      <c r="A16" s="4" t="s">
        <v>14</v>
      </c>
      <c r="B16" t="str">
        <f>(Model!$B$15-Model!$B$10)</f>
      </c>
    </row>
    <row r="17">
      <c r="A17" s="4" t="s">
        <v>15</v>
      </c>
      <c r="B17" t="str">
        <f>(Model!$B$16/Model!$B$6)</f>
      </c>
    </row>
    <row r="18">
      <c r="A18" s="4" t="s">
        <v>16</v>
      </c>
      <c r="B18" t="str">
        <f>((Model!$B$17/Model!$B$5)-1)</f>
      </c>
    </row>
    <row r="19">
      <c r="A19" s="3" t="s">
        <v>17</v>
      </c>
    </row>
    <row r="20">
      <c r="A20" s="6" t="s">
        <v>18</v>
      </c>
      <c r="B20" s="7" t="str">
        <f>Model!$B$17</f>
      </c>
    </row>
    <row r="21">
      <c r="A21" s="4" t="s">
        <v>19</v>
      </c>
      <c r="B21" s="5" t="str">
        <f>Model!$B$18</f>
      </c>
    </row>
    <row r="22">
      <c r="A22" s="4" t="s">
        <v>20</v>
      </c>
      <c r="B22" s="8" t="str">
        <f>Model!$B$13</f>
      </c>
    </row>
    <row r="23">
      <c r="A23" s="4" t="s">
        <v>21</v>
      </c>
      <c r="B23" s="8" t="str">
        <f>Model!$B$14</f>
      </c>
    </row>
    <row r="24">
      <c r="A24" s="4" t="s">
        <v>22</v>
      </c>
      <c r="B24" s="8" t="str">
        <f>Model!$B$15</f>
      </c>
    </row>
    <row r="25">
      <c r="A25" s="4" t="s">
        <v>23</v>
      </c>
      <c r="B25" s="8" t="str">
        <f>Model!$B$16</f>
      </c>
    </row>
    <row r="27">
      <c r="A27" s="3" t="s">
        <v>24</v>
      </c>
    </row>
    <row r="28">
      <c r="A28" s="4" t="s">
        <v>25</v>
      </c>
      <c r="B28" t="s">
        <v>26</v>
      </c>
    </row>
    <row r="29">
      <c r="A29" s="4" t="s">
        <v>27</v>
      </c>
      <c r="B29" t="s">
        <v>28</v>
      </c>
    </row>
    <row r="30">
      <c r="A30" s="4" t="s">
        <v>29</v>
      </c>
      <c r="B30" t="s">
        <v>30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40</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31</v>
      </c>
      <c r="B1" s="3" t="s">
        <v>32</v>
      </c>
      <c r="C1" s="3" t="s">
        <v>33</v>
      </c>
    </row>
    <row r="2">
      <c r="A2" t="s">
        <v>34</v>
      </c>
      <c r="B2" t="s">
        <v>35</v>
      </c>
      <c r="C2" t="s">
        <v>26</v>
      </c>
    </row>
    <row r="3">
      <c r="A3" t="s">
        <v>36</v>
      </c>
      <c r="B3" t="s">
        <v>37</v>
      </c>
      <c r="C3" t="s">
        <v>26</v>
      </c>
    </row>
    <row r="4">
      <c r="A4" t="s">
        <v>38</v>
      </c>
      <c r="B4" t="s">
        <v>39</v>
      </c>
      <c r="C4" t="s">
        <v>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