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wd_adj_eps">Model!$B$7</definedName>
    <definedName name="shares_m">Model!$B$10</definedName>
    <definedName name="target_pe">Model!$B$12</definedName>
    <definedName name="ops_fair_ps">Model!$B$17</definedName>
    <definedName name="enterprise_value_bn">Model!$B$20</definedName>
    <definedName name="ev_ebitda">Model!$B$22</definedName>
    <definedName name="adj_fcf_bn">Model!$B$5</definedName>
    <definedName name="residual_litigation_npv_bn">Model!$B$9</definedName>
    <definedName name="fcf_yield_on_price">Model!$B$15</definedName>
    <definedName name="residual_litigation_ps">Model!$B$18</definedName>
    <definedName name="upside">Model!$B$24</definedName>
    <definedName name="current_price">Model!$B$6</definedName>
    <definedName name="net_financial_debt_bn">Model!$B$8</definedName>
    <definedName name="solventum_fv_bn">Model!$B$11</definedName>
    <definedName name="ttm_adj_ebitda_bn">Model!$B$13</definedName>
    <definedName name="solventum_ps">Model!$B$19</definedName>
    <definedName name="fair_value">Model!$B$21</definedName>
    <definedName name="market_cap_bn">Model!$B$16</definedName>
    <definedName name="implied_equity_value_bn">Model!$B$23</definedName>
  </definedNames>
  <calcPr calcId="122211" fullCalcOnLoad="true"/>
</workbook>
</file>

<file path=xl/sharedStrings.xml><?xml version="1.0" encoding="utf-8"?>
<sst xmlns="http://schemas.openxmlformats.org/spreadsheetml/2006/main" count="51" uniqueCount="51">
  <si>
    <t>MMM forward P/E with residual litigation overlay</t>
  </si>
  <si>
    <t>As of 2026-09-10  ·  Currency: USD  ·  https://modeledge.ai/model/fm_c97e19940192c6a4008df4fba40aafb7</t>
  </si>
  <si>
    <t>Inputs</t>
  </si>
  <si>
    <t>FY2026E adjusted FCF</t>
  </si>
  <si>
    <t>Current share price</t>
  </si>
  <si>
    <t>FY2026E adjusted EPS</t>
  </si>
  <si>
    <t>Net financial debt excl settlements</t>
  </si>
  <si>
    <t>Residual unaccrued litigation NPV</t>
  </si>
  <si>
    <t>Shares outstanding</t>
  </si>
  <si>
    <t>Solventum stake fair value</t>
  </si>
  <si>
    <t>Target forward P/E on adj EPS</t>
  </si>
  <si>
    <t>TTM adjusted EBITDA proxy</t>
  </si>
  <si>
    <t>Calculations</t>
  </si>
  <si>
    <t>fcf_yield_on_price</t>
  </si>
  <si>
    <t>market_cap_bn</t>
  </si>
  <si>
    <t>ops_fair_ps</t>
  </si>
  <si>
    <t>residual_litigation_ps</t>
  </si>
  <si>
    <t>solventum_ps</t>
  </si>
  <si>
    <t>enterprise_value_bn</t>
  </si>
  <si>
    <t>fair_value</t>
  </si>
  <si>
    <t>ev_ebitda</t>
  </si>
  <si>
    <t>implied_equity_value_bn</t>
  </si>
  <si>
    <t>upside</t>
  </si>
  <si>
    <t>Outputs</t>
  </si>
  <si>
    <t>Fair value per share</t>
  </si>
  <si>
    <t>Upside vs current price</t>
  </si>
  <si>
    <t>Implied equity value</t>
  </si>
  <si>
    <t>Ops value before overlays</t>
  </si>
  <si>
    <t>Residual litigation per share</t>
  </si>
  <si>
    <t>EV / adj EBITDA at market</t>
  </si>
  <si>
    <t>Scenarios (reference)</t>
  </si>
  <si>
    <t>base</t>
  </si>
  <si>
    <t/>
  </si>
  <si>
    <t>bear</t>
  </si>
  <si>
    <t>fwd_adj_eps = 8.5, residual_litigation_npv_bn = 8, target_pe = 16</t>
  </si>
  <si>
    <t>bull</t>
  </si>
  <si>
    <t>fwd_adj_eps = 9.1, residual_litigation_npv_bn = 1.5, target_pe = 23</t>
  </si>
  <si>
    <t>Claim</t>
  </si>
  <si>
    <t>URL</t>
  </si>
  <si>
    <t>Accessed</t>
  </si>
  <si>
    <t>Q2 2026 results and FY2026 adjusted EPS guidance raised to $8.80–$8.95; adj FCF conversion &gt;100% on $5.8–$6.0B adj OCF.</t>
  </si>
  <si>
    <t>https://investors.3m.com/news-events/press-releases/detail/1938/3m-reports-second-quarter-2026-results-increases-full-year</t>
  </si>
  <si>
    <t>Q2 2026 Form 10-Q: 515,722,417 shares outstanding; cash $2.955B; marketable securities $0.375B; ST+current LTD $1.647B; LTD $10.904B; Solventum stake FV $1.973B; settlement obligations (PWS/CAE/NJ) carry imputed interest in Note 15.</t>
  </si>
  <si>
    <t>https://investors.3m.com/financials/sec-filings/content/0000066740-26-000246/mmm-20260630.htm</t>
  </si>
  <si>
    <t>H1 2026 net pre-tax cash payments for significant litigation and PFAS exit about $960M; Q2 adj EPS $2.40.</t>
  </si>
  <si>
    <t>https://www.stocktitan.net/sec-filings/MMM/8-k-3m-co-reports-material-event-f3d347eb6d6d.html</t>
  </si>
  <si>
    <t>Sell-side consensus framing ~$8.9 adj EPS and average 12-month price target near $186 (range roughly $120–$219).</t>
  </si>
  <si>
    <t>https://stockanalysis.com/stocks/mmm/forecast/</t>
  </si>
  <si>
    <t>Outside DCF/P-E narratives stress PFAS litigation as multi-year FCF and multiple headwind; stock often screens cheaper on cash flow than on earnings.</t>
  </si>
  <si>
    <t>https://simplywall.st/stocks/us/capital-goods/nyse-mmm/3m/news/3m-mmm-stock-looks-undervalued-on-cash-flow-but-fair-on-earn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</si>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</sst>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00"/>
    <numFmt numFmtId="167" formatCode="0.0%"/>
    <numFmt numFmtId="168"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4.8</v>
      </c>
    </row>
    <row r="6">
      <c r="A6" s="4" t="s">
        <v>4</v>
      </c>
      <c r="B6" s="6">
        <v>161.95</v>
      </c>
    </row>
    <row r="7">
      <c r="A7" s="4" t="s">
        <v>5</v>
      </c>
      <c r="B7" s="6">
        <v>8.88</v>
      </c>
    </row>
    <row r="8">
      <c r="A8" s="4" t="s">
        <v>6</v>
      </c>
      <c r="B8" s="7">
        <v>9.22</v>
      </c>
    </row>
    <row r="9">
      <c r="A9" s="4" t="s">
        <v>7</v>
      </c>
      <c r="B9" s="5">
        <v>4</v>
      </c>
    </row>
    <row r="10">
      <c r="A10" s="4" t="s">
        <v>8</v>
      </c>
      <c r="B10" s="7">
        <v>515.72</v>
      </c>
    </row>
    <row r="11">
      <c r="A11" s="4" t="s">
        <v>9</v>
      </c>
      <c r="B11" s="7">
        <v>1.97</v>
      </c>
    </row>
    <row r="12">
      <c r="A12" s="4" t="s">
        <v>10</v>
      </c>
      <c r="B12" s="5">
        <v>20</v>
      </c>
    </row>
    <row r="13">
      <c r="A13" s="4" t="s">
        <v>11</v>
      </c>
      <c r="B13" s="5">
        <v>7.1</v>
      </c>
    </row>
    <row r="14">
      <c r="A14" s="3" t="s">
        <v>12</v>
      </c>
    </row>
    <row r="15">
      <c r="A15" s="4" t="s">
        <v>13</v>
      </c>
      <c r="B15" t="str">
        <f>(Model!$B$5/((Model!$B$6*Model!$B$10)/1000))</f>
      </c>
    </row>
    <row r="16">
      <c r="A16" s="4" t="s">
        <v>14</v>
      </c>
      <c r="B16" t="str">
        <f>((Model!$B$6*Model!$B$10)/1000)</f>
      </c>
    </row>
    <row r="17">
      <c r="A17" s="4" t="s">
        <v>15</v>
      </c>
      <c r="B17" t="str">
        <f>(Model!$B$7*Model!$B$12)</f>
      </c>
    </row>
    <row r="18">
      <c r="A18" s="4" t="s">
        <v>16</v>
      </c>
      <c r="B18" t="str">
        <f>((Model!$B$9*1000)/Model!$B$10)</f>
      </c>
    </row>
    <row r="19">
      <c r="A19" s="4" t="s">
        <v>17</v>
      </c>
      <c r="B19" t="str">
        <f>((Model!$B$11*1000)/Model!$B$10)</f>
      </c>
    </row>
    <row r="20">
      <c r="A20" s="4" t="s">
        <v>18</v>
      </c>
      <c r="B20" t="str">
        <f>((Model!$B$16+Model!$B$8)-Model!$B$11)</f>
      </c>
    </row>
    <row r="21">
      <c r="A21" s="4" t="s">
        <v>19</v>
      </c>
      <c r="B21" t="str">
        <f>((Model!$B$17+Model!$B$19)-Model!$B$18)</f>
      </c>
    </row>
    <row r="22">
      <c r="A22" s="4" t="s">
        <v>20</v>
      </c>
      <c r="B22" t="str">
        <f>(Model!$B$20/Model!$B$13)</f>
      </c>
    </row>
    <row r="23">
      <c r="A23" s="4" t="s">
        <v>21</v>
      </c>
      <c r="B23" t="str">
        <f>((Model!$B$21*Model!$B$10)/1000)</f>
      </c>
    </row>
    <row r="24">
      <c r="A24" s="4" t="s">
        <v>22</v>
      </c>
      <c r="B24" t="str">
        <f>((Model!$B$21/Model!$B$6)-1)</f>
      </c>
    </row>
    <row r="25">
      <c r="A25" s="3" t="s">
        <v>23</v>
      </c>
    </row>
    <row r="26">
      <c r="A26" s="4" t="s">
        <v>24</v>
      </c>
      <c r="B26" s="6" t="str">
        <f>Model!$B$21</f>
      </c>
    </row>
    <row r="27">
      <c r="A27" s="4" t="s">
        <v>25</v>
      </c>
      <c r="B27" s="8" t="str">
        <f>Model!$B$24</f>
      </c>
    </row>
    <row r="28">
      <c r="A28" s="4" t="s">
        <v>26</v>
      </c>
      <c r="B28" s="9" t="str">
        <f>Model!$B$23</f>
      </c>
    </row>
    <row r="29">
      <c r="A29" s="4" t="s">
        <v>27</v>
      </c>
      <c r="B29" s="6" t="str">
        <f>Model!$B$17</f>
      </c>
    </row>
    <row r="30">
      <c r="A30" s="4" t="s">
        <v>28</v>
      </c>
      <c r="B30" s="6" t="str">
        <f>Model!$B$18</f>
      </c>
    </row>
    <row r="31">
      <c r="A31" s="4" t="s">
        <v>3</v>
      </c>
      <c r="B31" s="9" t="str">
        <f>Model!$B$5</f>
      </c>
    </row>
    <row r="32">
      <c r="A32" s="4" t="s">
        <v>11</v>
      </c>
      <c r="B32" s="9" t="str">
        <f>Model!$B$13</f>
      </c>
    </row>
    <row r="33">
      <c r="A33" s="4" t="s">
        <v>29</v>
      </c>
      <c r="B33" s="5" t="str">
        <f>Model!$B$22</f>
      </c>
    </row>
    <row r="35">
      <c r="A35" s="3" t="s">
        <v>30</v>
      </c>
    </row>
    <row r="36">
      <c r="A36" s="4" t="s">
        <v>31</v>
      </c>
      <c r="B36" t="s">
        <v>32</v>
      </c>
    </row>
    <row r="37">
      <c r="A37" s="4" t="s">
        <v>33</v>
      </c>
      <c r="B37" t="s">
        <v>34</v>
      </c>
    </row>
    <row r="38">
      <c r="A38" s="4" t="s">
        <v>35</v>
      </c>
      <c r="B38" t="s">
        <v>36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37</v>
      </c>
      <c r="B1" s="3" t="s">
        <v>38</v>
      </c>
      <c r="C1" s="3" t="s">
        <v>39</v>
      </c>
    </row>
    <row r="2">
      <c r="A2" t="s">
        <v>40</v>
      </c>
      <c r="B2" t="s">
        <v>41</v>
      </c>
      <c r="C2" t="s">
        <v>32</v>
      </c>
    </row>
    <row r="3">
      <c r="A3" t="s">
        <v>42</v>
      </c>
      <c r="B3" t="s">
        <v>43</v>
      </c>
      <c r="C3" t="s">
        <v>32</v>
      </c>
    </row>
    <row r="4">
      <c r="A4" t="s">
        <v>44</v>
      </c>
      <c r="B4" t="s">
        <v>45</v>
      </c>
      <c r="C4" t="s">
        <v>32</v>
      </c>
    </row>
    <row r="5">
      <c r="A5" t="s">
        <v>46</v>
      </c>
      <c r="B5" t="s">
        <v>47</v>
      </c>
      <c r="C5" t="s">
        <v>32</v>
      </c>
    </row>
    <row r="6">
      <c r="A6" t="s">
        <v>48</v>
      </c>
      <c r="B6" t="s">
        <v>49</v>
      </c>
      <c r="C6" t="s">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