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arget_owner_fcf_yield">Model!$B$11</definedName>
    <definedName name="forward_owner_fcf">Model!$B$17</definedName>
    <definedName name="capitalized_owner_fcf_value">Model!$B$18</definedName>
    <definedName name="fair_value">Model!$B$20</definedName>
    <definedName name="fcf_normalization_adjustment">Model!$B$8</definedName>
    <definedName name="net_cash">Model!$B$10</definedName>
    <definedName name="ttm_free_cash_flow">Model!$B$12</definedName>
    <definedName name="implied_owner_fcf_multiple">Model!$B$15</definedName>
    <definedName name="normalized_owner_fcf">Model!$B$16</definedName>
    <definedName name="implied_equity_value">Model!$B$19</definedName>
    <definedName name="current_price">Model!$B$6</definedName>
    <definedName name="diluted_shares">Model!$B$7</definedName>
    <definedName name="forward_owner_fcf_growth">Model!$B$9</definedName>
    <definedName name="ttm_stock_based_compensation">Model!$B$13</definedName>
    <definedName name="upside">Model!$B$21</definedName>
  </definedNames>
  <calcPr calcId="122211" fullCalcOnLoad="true"/>
</workbook>
</file>

<file path=xl/sharedStrings.xml><?xml version="1.0" encoding="utf-8"?>
<sst xmlns="http://schemas.openxmlformats.org/spreadsheetml/2006/main" count="45" uniqueCount="45">
  <si>
    <t>Instacart owner FCF yield valuation</t>
  </si>
  <si>
    <t>Values Instacart on forward owner free cash flow after deducting stock-based compensation and normalizing working-capital benefits, with excess net cash added to equity value.</t>
  </si>
  <si>
    <t>As of 2026-08-06  ·  Currency: USD  ·  https://modeledge.ai/model/fm_c9f78b43026810fea21816b7c9b39e05</t>
  </si>
  <si>
    <t>Inputs</t>
  </si>
  <si>
    <t>Current share price</t>
  </si>
  <si>
    <t>Diluted shares outstanding</t>
  </si>
  <si>
    <t>FCF normalization adjustment</t>
  </si>
  <si>
    <t>Forward owner FCF growth</t>
  </si>
  <si>
    <t>Net cash and securities</t>
  </si>
  <si>
    <t>Target owner FCF yield</t>
  </si>
  <si>
    <t>TTM free cash flow</t>
  </si>
  <si>
    <t>TTM stock-based compensation</t>
  </si>
  <si>
    <t>Calculations</t>
  </si>
  <si>
    <t>implied_owner_fcf_multiple</t>
  </si>
  <si>
    <t>normalized_owner_fcf</t>
  </si>
  <si>
    <t>forward_owner_fcf</t>
  </si>
  <si>
    <t>capitalized_owner_fcf_value</t>
  </si>
  <si>
    <t>implied_equity_value</t>
  </si>
  <si>
    <t>fair_value</t>
  </si>
  <si>
    <t>upside</t>
  </si>
  <si>
    <t>Outputs</t>
  </si>
  <si>
    <t>Fair value per share</t>
  </si>
  <si>
    <t>Upside / downside</t>
  </si>
  <si>
    <t>Normalized owner FCF ($M)</t>
  </si>
  <si>
    <t>Forward owner FCF ($M)</t>
  </si>
  <si>
    <t>Implied equity value ($M)</t>
  </si>
  <si>
    <t>Implied owner FCF multiple (x)</t>
  </si>
  <si>
    <t>Fair value sensitivity (static)</t>
  </si>
  <si>
    <t>Scenarios (reference)</t>
  </si>
  <si>
    <t>base</t>
  </si>
  <si>
    <t/>
  </si>
  <si>
    <t>bear</t>
  </si>
  <si>
    <t>diluted_shares = 255, fcf_normalization_adjustment = -200, forward_owner_fcf_growth = 0.03, net_cash = 650, target_owner_fcf_yield = 0.07, ttm_stock_based_compensation = 410</t>
  </si>
  <si>
    <t>bull</t>
  </si>
  <si>
    <t>diluted_shares = 245, fcf_normalization_adjustment = 0, forward_owner_fcf_growth = 0.18, net_cash = 720, target_owner_fcf_yield = 0.045, ttm_stock_based_compensation = 390</t>
  </si>
  <si>
    <t>Claim</t>
  </si>
  <si>
    <t>URL</t>
  </si>
  <si>
    <t>Accessed</t>
  </si>
  <si>
    <t>Q2 2026 GTV and revenue grew 14%, adjusted EBITDA grew 19%, FCF was $480M, H1 2026 FCF was $733M, H1 2026 stock-based compensation was $221M, diluted shares were 248.9M, and cash plus marketable securities were $885M.</t>
  </si>
  <si>
    <t>https://storage.googleapis.com/d8a084c25db2/0001579091/0001579091-26-000040/q22026pressrelease.htm</t>
  </si>
  <si>
    <t>2026-08-06</t>
  </si>
  <si>
    <t>FY2025 free cash flow was $910M and stock-based compensation was $352M.</t>
  </si>
  <si>
    <t>https://www.sec.gov/Archives/edgar/data/1579091/000157909126000018/cart-20251231.htm</t>
  </si>
  <si>
    <t>CART closed at $45.03 on August 6, 2026.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</si>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</sst>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
    <numFmt numFmtId="166" formatCode="0.0%"/>
    <numFmt numFmtId="167" formatCode="0.0"/>
  </numFmts>
  <fonts count="6">
    <font>
      <name val="Calibri"/>
      <family val="2"/>
      <color theme="1"/>
      <sz val="11"/>
    </font>
    <font>
      <family val="2"/>
      <b val="1"/>
      <color/>
      <sz val="14"/>
    </font>
    <font>
      <family val="2"/>
      <color rgb="FF808080"/>
      <sz val="10"/>
    </font>
    <font>
      <family val="2"/>
      <b val="1"/>
      <color/>
    </font>
    <font>
      <family val="2"/>
      <color/>
      <sz val="11"/>
    </font>
    <font>
      <family val="2"/>
      <b val="1"/>
      <color/>
      <sz val="10"/>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3" fillId="0" borderId="0" xfId="0" applyFont="true" applyAlignment="false">
      <alignment/>
    </xf>
    <xf numFmtId="167" fontId="0" fillId="0" borderId="0" xfId="0" applyNumberFormat="true" applyAlignment="false">
      <alignment/>
    </xf>
    <xf numFmtId="0" fontId="5" fillId="0" borderId="1" xfId="0" applyFont="true" applyBorder="true" applyAlignment="true">
      <alignment horizontal="righ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t="s">
        <v>1</v>
      </c>
    </row>
    <row r="3">
      <c r="A3" s="2" t="s">
        <v>2</v>
      </c>
    </row>
    <row r="5">
      <c r="A5" s="3" t="s">
        <v>3</v>
      </c>
    </row>
    <row r="6">
      <c r="A6" s="4" t="s">
        <v>4</v>
      </c>
      <c r="B6" s="5">
        <v>45.03</v>
      </c>
    </row>
    <row r="7">
      <c r="A7" s="4" t="s">
        <v>5</v>
      </c>
      <c r="B7" s="6">
        <v>249</v>
      </c>
    </row>
    <row r="8">
      <c r="A8" s="4" t="s">
        <v>6</v>
      </c>
      <c r="B8" s="6">
        <v>-50</v>
      </c>
    </row>
    <row r="9">
      <c r="A9" s="4" t="s">
        <v>7</v>
      </c>
      <c r="B9" s="7">
        <v>0.1</v>
      </c>
    </row>
    <row r="10">
      <c r="A10" s="4" t="s">
        <v>8</v>
      </c>
      <c r="B10" s="6">
        <v>685</v>
      </c>
    </row>
    <row r="11">
      <c r="A11" s="4" t="s">
        <v>9</v>
      </c>
      <c r="B11" s="7">
        <v>0.055</v>
      </c>
    </row>
    <row r="12">
      <c r="A12" s="4" t="s">
        <v>10</v>
      </c>
      <c r="B12" s="6">
        <v>1176</v>
      </c>
    </row>
    <row r="13">
      <c r="A13" s="4" t="s">
        <v>11</v>
      </c>
      <c r="B13" s="6">
        <v>401</v>
      </c>
    </row>
    <row r="14">
      <c r="A14" s="3" t="s">
        <v>12</v>
      </c>
    </row>
    <row r="15">
      <c r="A15" s="4" t="s">
        <v>13</v>
      </c>
      <c r="B15" t="str">
        <f>(1/Model!$B$11)</f>
      </c>
    </row>
    <row r="16">
      <c r="A16" s="4" t="s">
        <v>14</v>
      </c>
      <c r="B16" t="str">
        <f>((Model!$B$12+Model!$B$8)-Model!$B$13)</f>
      </c>
    </row>
    <row r="17">
      <c r="A17" s="4" t="s">
        <v>15</v>
      </c>
      <c r="B17" t="str">
        <f>(Model!$B$16*(1+Model!$B$9))</f>
      </c>
    </row>
    <row r="18">
      <c r="A18" s="4" t="s">
        <v>16</v>
      </c>
      <c r="B18" t="str">
        <f>(Model!$B$17/Model!$B$11)</f>
      </c>
    </row>
    <row r="19">
      <c r="A19" s="4" t="s">
        <v>17</v>
      </c>
      <c r="B19" t="str">
        <f>(Model!$B$18+Model!$B$10)</f>
      </c>
    </row>
    <row r="20">
      <c r="A20" s="4" t="s">
        <v>18</v>
      </c>
      <c r="B20" t="str">
        <f>(Model!$B$19/Model!$B$7)</f>
      </c>
    </row>
    <row r="21">
      <c r="A21" s="4" t="s">
        <v>19</v>
      </c>
      <c r="B21" t="str">
        <f>((Model!$B$20/Model!$B$6)-1)</f>
      </c>
    </row>
    <row r="22">
      <c r="A22" s="3" t="s">
        <v>20</v>
      </c>
    </row>
    <row r="23">
      <c r="A23" s="8" t="s">
        <v>21</v>
      </c>
      <c r="B23" s="5" t="str">
        <f>Model!$B$20</f>
      </c>
    </row>
    <row r="24">
      <c r="A24" s="4" t="s">
        <v>22</v>
      </c>
      <c r="B24" s="7" t="str">
        <f>Model!$B$21</f>
      </c>
    </row>
    <row r="25">
      <c r="A25" s="4" t="s">
        <v>23</v>
      </c>
      <c r="B25" s="6" t="str">
        <f>Model!$B$16</f>
      </c>
    </row>
    <row r="26">
      <c r="A26" s="4" t="s">
        <v>24</v>
      </c>
      <c r="B26" s="6" t="str">
        <f>Model!$B$17</f>
      </c>
    </row>
    <row r="27">
      <c r="A27" s="4" t="s">
        <v>25</v>
      </c>
      <c r="B27" s="6" t="str">
        <f>Model!$B$19</f>
      </c>
    </row>
    <row r="28">
      <c r="A28" s="4" t="s">
        <v>26</v>
      </c>
      <c r="B28" s="9" t="str">
        <f>Model!$B$15</f>
      </c>
    </row>
    <row r="30">
      <c r="A30" s="3" t="s">
        <v>27</v>
      </c>
    </row>
    <row r="31">
      <c r="A31" s="10" t="s">
        <v>9</v>
      </c>
      <c r="B31" s="7">
        <v>0</v>
      </c>
      <c r="C31" s="7">
        <v>0.1</v>
      </c>
      <c r="D31" s="7">
        <v>0.2</v>
      </c>
    </row>
    <row r="32">
      <c r="A32" s="7">
        <v>0.045</v>
      </c>
      <c r="B32" s="5">
        <v>67.45426149040607</v>
      </c>
      <c r="C32" s="5">
        <v>73.92458723784027</v>
      </c>
      <c r="D32" s="5">
        <v>80.39491298527444</v>
      </c>
    </row>
    <row r="33">
      <c r="A33" s="7">
        <v>0.055</v>
      </c>
      <c r="B33" s="5">
        <v>55.69003285870756</v>
      </c>
      <c r="C33" s="5">
        <v>60.983935742971894</v>
      </c>
      <c r="D33" s="5">
        <v>66.2778386272362</v>
      </c>
    </row>
    <row r="34">
      <c r="A34" s="7">
        <v>0.065</v>
      </c>
      <c r="B34" s="5">
        <v>47.54556688291628</v>
      </c>
      <c r="C34" s="5">
        <v>52.02502316960149</v>
      </c>
      <c r="D34" s="5">
        <v>56.50447945628669</v>
      </c>
    </row>
    <row r="35">
      <c r="A35" s="7">
        <v>0.075</v>
      </c>
      <c r="B35" s="5">
        <v>41.57295850066935</v>
      </c>
      <c r="C35" s="5">
        <v>45.455153949129866</v>
      </c>
      <c r="D35" s="5">
        <v>49.33734939759036</v>
      </c>
    </row>
    <row r="37">
      <c r="A37" s="3" t="s">
        <v>28</v>
      </c>
    </row>
    <row r="38">
      <c r="A38" s="4" t="s">
        <v>29</v>
      </c>
      <c r="B38" t="s">
        <v>30</v>
      </c>
    </row>
    <row r="39">
      <c r="A39" s="4" t="s">
        <v>31</v>
      </c>
      <c r="B39" t="s">
        <v>32</v>
      </c>
    </row>
    <row r="40">
      <c r="A40" s="4" t="s">
        <v>33</v>
      </c>
      <c r="B40" t="s">
        <v>34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35</v>
      </c>
      <c r="B1" s="3" t="s">
        <v>36</v>
      </c>
      <c r="C1" s="3" t="s">
        <v>37</v>
      </c>
    </row>
    <row r="2">
      <c r="A2" t="s">
        <v>38</v>
      </c>
      <c r="B2" t="s">
        <v>39</v>
      </c>
      <c r="C2" t="s">
        <v>40</v>
      </c>
    </row>
    <row r="3">
      <c r="A3" t="s">
        <v>41</v>
      </c>
      <c r="B3" t="s">
        <v>42</v>
      </c>
      <c r="C3" t="s">
        <v>40</v>
      </c>
    </row>
    <row r="4">
      <c r="A4" t="s">
        <v>43</v>
      </c>
      <c r="B4" t="s">
        <v>30</v>
      </c>
      <c r="C4"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