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silver_production_moz">Model!$B$13:$D$13</definedName>
    <definedName name="market_silver_revenue_usd_m">Model!$B$30:$D$30</definedName>
    <definedName name="silver_revenue_usd_m">Model!$B$31:$D$31</definedName>
    <definedName name="cerro_lindo_streamed_share">Model!$B$9:$D$9</definedName>
    <definedName name="cerro_lindo_streamed_silver_moz">Model!$B$22:$D$22</definedName>
    <definedName name="non_cerro_lindo_silver_moz">Model!$B$23:$D$23</definedName>
    <definedName name="smelting_byproduct_premium_revenue_usd_m">Model!$B$14:$D$14</definedName>
    <definedName name="zinc_price_usd_t">Model!$B$19:$D$19</definedName>
    <definedName name="cerro_lindo_market_silver_moz">Model!$B$21:$D$21</definedName>
    <definedName name="market_silver_moz">Model!$B$28:$D$28</definedName>
    <definedName name="mining_cost_and_other_metals_net_usd_m">Model!$B$10:$D$10</definedName>
    <definedName name="smelting_revenue_usd_m">Model!$B$25:$D$25</definedName>
    <definedName name="smelting_adjusted_ebitda_usd_m">Model!$B$29:$D$29</definedName>
    <definedName name="free_cash_flow_usd_m">Model!$B$35:$D$35</definedName>
    <definedName name="fcf_before_working_capital_usd_m">Model!$B$34:$D$34</definedName>
    <definedName name="silver_stepdown_lift_usd_m">Model!$B$24:$D$24</definedName>
    <definedName name="stream_silver_revenue_usd_m">Model!$B$27:$D$27</definedName>
    <definedName name="mining_adjusted_ebitda_usd_m">Model!$B$32:$D$32</definedName>
    <definedName name="total_adjusted_ebitda_usd_m">Model!$B$33:$D$33</definedName>
    <definedName name="cash_interest_tax_other_usd_m">Model!$B$7:$D$7</definedName>
    <definedName name="smelting_metal_sales_kt">Model!$B$16:$D$16</definedName>
    <definedName name="working_capital_release_use_usd_m">Model!$B$18:$D$18</definedName>
    <definedName name="zinc_mining_revenue_usd_m">Model!$B$26:$D$26</definedName>
    <definedName name="capex_usd_m">Model!$B$6:$D$6</definedName>
    <definedName name="silver_price_usd_oz">Model!$B$12:$D$12</definedName>
    <definedName name="mining_zinc_production_kt">Model!$B$11:$D$11</definedName>
    <definedName name="smelting_ebitda_margin">Model!$B$15:$D$15</definedName>
    <definedName name="stream_cash_price_usd_oz">Model!$B$17</definedName>
    <definedName name="cerro_lindo_silver_production_moz">Model!$B$8:$D$8</definedName>
  </definedNames>
  <calcPr calcId="122211" fullCalcOnLoad="true"/>
</workbook>
</file>

<file path=xl/sharedStrings.xml><?xml version="1.0" encoding="utf-8"?>
<sst xmlns="http://schemas.openxmlformats.org/spreadsheetml/2006/main" count="72" uniqueCount="72">
  <si>
    <t>Nexa Resources FCF sensitivity by guidance production, zinc, silver, and smelting margin</t>
  </si>
  <si>
    <t>As of 2026-06-12  ·  Currency: USD  ·  https://modeledge.ai/model/fm_d4197e7c0a3121a2eeeed284948cfc78</t>
  </si>
  <si>
    <t>FY2026E</t>
  </si>
  <si>
    <t>FY2027E</t>
  </si>
  <si>
    <t>FY2028E</t>
  </si>
  <si>
    <t>Inputs</t>
  </si>
  <si>
    <t>Capex ($M)</t>
  </si>
  <si>
    <t>Cash interest, tax, and other uses ($M)</t>
  </si>
  <si>
    <t>Cerro Lindo silver production (Moz)</t>
  </si>
  <si>
    <t>Cerro Lindo streamed silver share</t>
  </si>
  <si>
    <t>Mining costs and other metals net ($M)</t>
  </si>
  <si>
    <t>Mining zinc production (kt)</t>
  </si>
  <si>
    <t>Silver price ($/oz)</t>
  </si>
  <si>
    <t>Silver production (Moz)</t>
  </si>
  <si>
    <t>Smelting byproduct and premium revenue ($M)</t>
  </si>
  <si>
    <t>Smelting EBITDA margin</t>
  </si>
  <si>
    <t>Smelting zinc metal and oxide sales (kt)</t>
  </si>
  <si>
    <t>Stream cash price ($/oz)</t>
  </si>
  <si>
    <t>Working capital release / (use) ($M)</t>
  </si>
  <si>
    <t>Zinc price ($/t)</t>
  </si>
  <si>
    <t>Calculations</t>
  </si>
  <si>
    <t>cerro_lindo_market_silver_moz</t>
  </si>
  <si>
    <t>cerro_lindo_streamed_silver_moz</t>
  </si>
  <si>
    <t>non_cerro_lindo_silver_moz</t>
  </si>
  <si>
    <t>silver_stepdown_lift_usd_m</t>
  </si>
  <si>
    <t>smelting_revenue_usd_m</t>
  </si>
  <si>
    <t>zinc_mining_revenue_usd_m</t>
  </si>
  <si>
    <t>stream_silver_revenue_usd_m</t>
  </si>
  <si>
    <t>market_silver_moz</t>
  </si>
  <si>
    <t>smelting_adjusted_ebitda_usd_m</t>
  </si>
  <si>
    <t>market_silver_revenue_usd_m</t>
  </si>
  <si>
    <t>silver_revenue_usd_m</t>
  </si>
  <si>
    <t>mining_adjusted_ebitda_usd_m</t>
  </si>
  <si>
    <t>total_adjusted_ebitda_usd_m</t>
  </si>
  <si>
    <t>fcf_before_working_capital_usd_m</t>
  </si>
  <si>
    <t>free_cash_flow_usd_m</t>
  </si>
  <si>
    <t>Outputs</t>
  </si>
  <si>
    <t>FY2026E FCF</t>
  </si>
  <si>
    <t>FY2027E FCF</t>
  </si>
  <si>
    <t>FY2028E FCF</t>
  </si>
  <si>
    <t>FY2027E adjusted EBITDA</t>
  </si>
  <si>
    <t>FY2027E mining EBITDA</t>
  </si>
  <si>
    <t>FY2027E smelting EBITDA</t>
  </si>
  <si>
    <t>FY2027E smelting margin</t>
  </si>
  <si>
    <t>FY2027E market silver exposure (Moz)</t>
  </si>
  <si>
    <t>FY2027E silver step-down lift</t>
  </si>
  <si>
    <t>FY2027E zinc price</t>
  </si>
  <si>
    <t>FY2027E silver price</t>
  </si>
  <si>
    <t>Scenarios (reference)</t>
  </si>
  <si>
    <t>guidance_high_production</t>
  </si>
  <si>
    <t>cerro_lindo_silver_production_moz = [3.3, 3.4, 3.6], mining_zinc_production_kt = [360, 389, 398], silver_production_moz = [11, 12, 11], smelting_metal_sales_kt = [600, 605, 605]</t>
  </si>
  <si>
    <t>guidance_low_production</t>
  </si>
  <si>
    <t>cerro_lindo_silver_production_moz = [3, 3.1, 3], mining_zinc_production_kt = [310, 335, 333], silver_production_moz = [10, 10, 9], smelting_metal_sales_kt = [570, 580, 580]</t>
  </si>
  <si>
    <t>high_metals_high_margin</t>
  </si>
  <si>
    <t>silver_price_usd_oz = [60, 65, 65], smelting_ebitda_margin = [0.105, 0.13, 0.13], zinc_price_usd_t = [3300, 3500, 3500]</t>
  </si>
  <si>
    <t>low_metals_low_margin</t>
  </si>
  <si>
    <t>silver_price_usd_oz = [35, 35, 35], smelting_ebitda_margin = [0.06, 0.07, 0.07], zinc_price_usd_t = [2500, 2600, 2600]</t>
  </si>
  <si>
    <t>old_stream_terms_no_stepdown</t>
  </si>
  <si>
    <t>cerro_lindo_streamed_share = [0.65, 0.65, 0.65]</t>
  </si>
  <si>
    <t>silver_60_case</t>
  </si>
  <si>
    <t>silver_price_usd_oz = [60, 60, 60]</t>
  </si>
  <si>
    <t>Claim</t>
  </si>
  <si>
    <t>URL</t>
  </si>
  <si>
    <t>Accessed</t>
  </si>
  <si>
    <t>Nexa's official Guidance &amp; Outlook page provides 2026-2028 production and smelting sales ranges, 2026 cash-cost assumptions, and 2026 capex guidance.</t>
  </si>
  <si>
    <t>https://ri.nexaresources.com/financial-information/guidance-outlook/</t>
  </si>
  <si>
    <t/>
  </si>
  <si>
    <t>Nexa's Q1 2026 earnings release reaffirmed 2026 production, capex and cost guidance and reported Q1 adjusted EBITDA, FCF, net leverage, and the Cerro Lindo stream step-down.</t>
  </si>
  <si>
    <t>https://modeledge.ai/company/-/filing/6-K/0001292814-26-002834/</t>
  </si>
  <si>
    <t>Nexa's Q1 2026 transcript discussed the Cerro Lindo delivery threshold and silver stream step-down from 65% to 25%.</t>
  </si>
  <si>
    <t>https://modeledge.ai/company/1713930/transcript/e1424da8f74f55e625e261df1608f2e6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</si>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</sst>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
    <numFmt numFmtId="165" formatCode="0.0"/>
    <numFmt numFmtId="166" formatCode="0.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381</v>
      </c>
      <c r="C6" s="6">
        <v>380</v>
      </c>
      <c r="D6" s="6">
        <v>370</v>
      </c>
    </row>
    <row r="7">
      <c r="A7" s="5" t="s">
        <v>7</v>
      </c>
      <c r="B7" s="6">
        <v>520</v>
      </c>
      <c r="C7" s="6">
        <v>525</v>
      </c>
      <c r="D7" s="6">
        <v>525</v>
      </c>
    </row>
    <row r="8">
      <c r="A8" s="5" t="s">
        <v>8</v>
      </c>
      <c r="B8" s="7">
        <v>3.15</v>
      </c>
      <c r="C8" s="7">
        <v>3.25</v>
      </c>
      <c r="D8" s="7">
        <v>3.3</v>
      </c>
    </row>
    <row r="9">
      <c r="A9" s="5" t="s">
        <v>9</v>
      </c>
      <c r="B9" s="8">
        <v>0.35</v>
      </c>
      <c r="C9" s="8">
        <v>0.25</v>
      </c>
      <c r="D9" s="8">
        <v>0.25</v>
      </c>
    </row>
    <row r="10">
      <c r="A10" s="5" t="s">
        <v>10</v>
      </c>
      <c r="B10" s="6">
        <v>-615</v>
      </c>
      <c r="C10" s="6">
        <v>-630</v>
      </c>
      <c r="D10" s="6">
        <v>-640</v>
      </c>
    </row>
    <row r="11">
      <c r="A11" s="5" t="s">
        <v>11</v>
      </c>
      <c r="B11" s="7">
        <v>335</v>
      </c>
      <c r="C11" s="7">
        <v>362</v>
      </c>
      <c r="D11" s="7">
        <v>365.5</v>
      </c>
    </row>
    <row r="12">
      <c r="A12" s="5" t="s">
        <v>12</v>
      </c>
      <c r="B12" s="9">
        <v>60</v>
      </c>
      <c r="C12" s="9">
        <v>70</v>
      </c>
      <c r="D12" s="9">
        <v>75</v>
      </c>
    </row>
    <row r="13">
      <c r="A13" s="5" t="s">
        <v>13</v>
      </c>
      <c r="B13" s="7">
        <v>10.5</v>
      </c>
      <c r="C13" s="7">
        <v>11</v>
      </c>
      <c r="D13" s="7">
        <v>10</v>
      </c>
    </row>
    <row r="14">
      <c r="A14" s="5" t="s">
        <v>14</v>
      </c>
      <c r="B14" s="6">
        <v>465</v>
      </c>
      <c r="C14" s="6">
        <v>485</v>
      </c>
      <c r="D14" s="6">
        <v>490</v>
      </c>
    </row>
    <row r="15">
      <c r="A15" s="5" t="s">
        <v>15</v>
      </c>
      <c r="B15" s="8">
        <v>0.085</v>
      </c>
      <c r="C15" s="8">
        <v>0.105</v>
      </c>
      <c r="D15" s="8">
        <v>0.105</v>
      </c>
    </row>
    <row r="16">
      <c r="A16" s="5" t="s">
        <v>16</v>
      </c>
      <c r="B16" s="7">
        <v>585</v>
      </c>
      <c r="C16" s="7">
        <v>592.5</v>
      </c>
      <c r="D16" s="7">
        <v>592.5</v>
      </c>
    </row>
    <row r="17">
      <c r="A17" s="5" t="s">
        <v>17</v>
      </c>
      <c r="B17" s="9">
        <v>5</v>
      </c>
    </row>
    <row r="18">
      <c r="A18" s="5" t="s">
        <v>18</v>
      </c>
      <c r="B18" s="6">
        <v>0</v>
      </c>
      <c r="C18" s="6">
        <v>0</v>
      </c>
      <c r="D18" s="6">
        <v>0</v>
      </c>
    </row>
    <row r="19">
      <c r="A19" s="5" t="s">
        <v>19</v>
      </c>
      <c r="B19" s="6">
        <v>3400</v>
      </c>
      <c r="C19" s="6">
        <v>3500</v>
      </c>
      <c r="D19" s="6">
        <v>3500</v>
      </c>
    </row>
    <row r="20">
      <c r="A20" s="4" t="s">
        <v>20</v>
      </c>
    </row>
    <row r="21">
      <c r="A21" s="5" t="s">
        <v>21</v>
      </c>
      <c r="B21" t="str">
        <f>(Model!$B$8*(1-Model!$B$9))</f>
      </c>
      <c r="C21" t="str">
        <f>(Model!$C$8*(1-Model!$C$9))</f>
      </c>
      <c r="D21" t="str">
        <f>(Model!$D$8*(1-Model!$D$9))</f>
      </c>
    </row>
    <row r="22">
      <c r="A22" s="5" t="s">
        <v>22</v>
      </c>
      <c r="B22" t="str">
        <f>(Model!$B$8*Model!$B$9)</f>
      </c>
      <c r="C22" t="str">
        <f>(Model!$C$8*Model!$C$9)</f>
      </c>
      <c r="D22" t="str">
        <f>(Model!$D$8*Model!$D$9)</f>
      </c>
    </row>
    <row r="23">
      <c r="A23" s="5" t="s">
        <v>23</v>
      </c>
      <c r="B23" t="str">
        <f>(Model!$B$13-Model!$B$8)</f>
      </c>
      <c r="C23" t="str">
        <f>(Model!$C$13-Model!$C$8)</f>
      </c>
      <c r="D23" t="str">
        <f>(Model!$D$13-Model!$D$8)</f>
      </c>
    </row>
    <row r="24">
      <c r="A24" s="5" t="s">
        <v>24</v>
      </c>
      <c r="B24" t="str">
        <f>((Model!$B$8*(0.65-Model!$B$9))*(Model!$B$12-Model!$B$17))</f>
      </c>
      <c r="C24" t="str">
        <f>((Model!$C$8*(0.65-Model!$C$9))*(Model!$C$12-Model!$B$17))</f>
      </c>
      <c r="D24" t="str">
        <f>((Model!$D$8*(0.65-Model!$D$9))*(Model!$D$12-Model!$B$17))</f>
      </c>
    </row>
    <row r="25">
      <c r="A25" s="5" t="s">
        <v>25</v>
      </c>
      <c r="B25" t="str">
        <f>(((Model!$B$16*Model!$B$19)/1000)+Model!$B$14)</f>
      </c>
      <c r="C25" t="str">
        <f>(((Model!$C$16*Model!$C$19)/1000)+Model!$C$14)</f>
      </c>
      <c r="D25" t="str">
        <f>(((Model!$D$16*Model!$D$19)/1000)+Model!$D$14)</f>
      </c>
    </row>
    <row r="26">
      <c r="A26" s="5" t="s">
        <v>26</v>
      </c>
      <c r="B26" t="str">
        <f>((Model!$B$11*Model!$B$19)/1000)</f>
      </c>
      <c r="C26" t="str">
        <f>((Model!$C$11*Model!$C$19)/1000)</f>
      </c>
      <c r="D26" t="str">
        <f>((Model!$D$11*Model!$D$19)/1000)</f>
      </c>
    </row>
    <row r="27">
      <c r="A27" s="5" t="s">
        <v>27</v>
      </c>
      <c r="B27" t="str">
        <f>(Model!$B$22*Model!$B$17)</f>
      </c>
      <c r="C27" t="str">
        <f>(Model!$C$22*Model!$B$17)</f>
      </c>
      <c r="D27" t="str">
        <f>(Model!$D$22*Model!$B$17)</f>
      </c>
    </row>
    <row r="28">
      <c r="A28" s="5" t="s">
        <v>28</v>
      </c>
      <c r="B28" t="str">
        <f>(Model!$B$23+Model!$B$21)</f>
      </c>
      <c r="C28" t="str">
        <f>(Model!$C$23+Model!$C$21)</f>
      </c>
      <c r="D28" t="str">
        <f>(Model!$D$23+Model!$D$21)</f>
      </c>
    </row>
    <row r="29">
      <c r="A29" s="5" t="s">
        <v>29</v>
      </c>
      <c r="B29" t="str">
        <f>(Model!$B$25*Model!$B$15)</f>
      </c>
      <c r="C29" t="str">
        <f>(Model!$C$25*Model!$C$15)</f>
      </c>
      <c r="D29" t="str">
        <f>(Model!$D$25*Model!$D$15)</f>
      </c>
    </row>
    <row r="30">
      <c r="A30" s="5" t="s">
        <v>30</v>
      </c>
      <c r="B30" t="str">
        <f>(Model!$B$28*Model!$B$12)</f>
      </c>
      <c r="C30" t="str">
        <f>(Model!$C$28*Model!$C$12)</f>
      </c>
      <c r="D30" t="str">
        <f>(Model!$D$28*Model!$D$12)</f>
      </c>
    </row>
    <row r="31">
      <c r="A31" s="5" t="s">
        <v>31</v>
      </c>
      <c r="B31" t="str">
        <f>(Model!$B$30+Model!$B$27)</f>
      </c>
      <c r="C31" t="str">
        <f>(Model!$C$30+Model!$C$27)</f>
      </c>
      <c r="D31" t="str">
        <f>(Model!$D$30+Model!$D$27)</f>
      </c>
    </row>
    <row r="32">
      <c r="A32" s="5" t="s">
        <v>32</v>
      </c>
      <c r="B32" t="str">
        <f>((Model!$B$26+Model!$B$31)+Model!$B$10)</f>
      </c>
      <c r="C32" t="str">
        <f>((Model!$C$26+Model!$C$31)+Model!$C$10)</f>
      </c>
      <c r="D32" t="str">
        <f>((Model!$D$26+Model!$D$31)+Model!$D$10)</f>
      </c>
    </row>
    <row r="33">
      <c r="A33" s="5" t="s">
        <v>33</v>
      </c>
      <c r="B33" t="str">
        <f>(Model!$B$32+Model!$B$29)</f>
      </c>
      <c r="C33" t="str">
        <f>(Model!$C$32+Model!$C$29)</f>
      </c>
      <c r="D33" t="str">
        <f>(Model!$D$32+Model!$D$29)</f>
      </c>
    </row>
    <row r="34">
      <c r="A34" s="5" t="s">
        <v>34</v>
      </c>
      <c r="B34" t="str">
        <f>((Model!$B$33-Model!$B$6)-Model!$B$7)</f>
      </c>
      <c r="C34" t="str">
        <f>((Model!$C$33-Model!$C$6)-Model!$C$7)</f>
      </c>
      <c r="D34" t="str">
        <f>((Model!$D$33-Model!$D$6)-Model!$D$7)</f>
      </c>
    </row>
    <row r="35">
      <c r="A35" s="5" t="s">
        <v>35</v>
      </c>
      <c r="B35" t="str">
        <f>(Model!$B$34+Model!$B$18)</f>
      </c>
      <c r="C35" t="str">
        <f>(Model!$C$34+Model!$C$18)</f>
      </c>
      <c r="D35" t="str">
        <f>(Model!$D$34+Model!$D$18)</f>
      </c>
    </row>
    <row r="36">
      <c r="A36" s="4" t="s">
        <v>36</v>
      </c>
    </row>
    <row r="37">
      <c r="A37" s="5" t="s">
        <v>37</v>
      </c>
      <c r="B37" s="6" t="str">
        <f>Model!$B$35</f>
      </c>
    </row>
    <row r="38">
      <c r="A38" s="5" t="s">
        <v>38</v>
      </c>
      <c r="B38" s="6" t="str">
        <f>Model!$C$35</f>
      </c>
    </row>
    <row r="39">
      <c r="A39" s="5" t="s">
        <v>39</v>
      </c>
      <c r="B39" s="6" t="str">
        <f>Model!$D$35</f>
      </c>
    </row>
    <row r="40">
      <c r="A40" s="5" t="s">
        <v>40</v>
      </c>
      <c r="B40" s="6" t="str">
        <f>Model!$C$33</f>
      </c>
    </row>
    <row r="41">
      <c r="A41" s="5" t="s">
        <v>41</v>
      </c>
      <c r="B41" s="6" t="str">
        <f>Model!$C$32</f>
      </c>
    </row>
    <row r="42">
      <c r="A42" s="5" t="s">
        <v>42</v>
      </c>
      <c r="B42" s="6" t="str">
        <f>Model!$C$29</f>
      </c>
    </row>
    <row r="43">
      <c r="A43" s="5" t="s">
        <v>43</v>
      </c>
      <c r="B43" s="8" t="str">
        <f>Model!$C$15</f>
      </c>
    </row>
    <row r="44">
      <c r="A44" s="5" t="s">
        <v>44</v>
      </c>
      <c r="B44" s="7" t="str">
        <f>Model!$C$28</f>
      </c>
    </row>
    <row r="45">
      <c r="A45" s="5" t="s">
        <v>45</v>
      </c>
      <c r="B45" s="6" t="str">
        <f>Model!$C$24</f>
      </c>
    </row>
    <row r="46">
      <c r="A46" s="5" t="s">
        <v>46</v>
      </c>
      <c r="B46" s="6" t="str">
        <f>Model!$C$19</f>
      </c>
    </row>
    <row r="47">
      <c r="A47" s="5" t="s">
        <v>47</v>
      </c>
      <c r="B47" s="9" t="str">
        <f>Model!$C$12</f>
      </c>
    </row>
    <row r="49">
      <c r="A49" s="4" t="s">
        <v>48</v>
      </c>
    </row>
    <row r="50">
      <c r="A50" s="5" t="s">
        <v>49</v>
      </c>
      <c r="B50" t="s">
        <v>50</v>
      </c>
    </row>
    <row r="51">
      <c r="A51" s="5" t="s">
        <v>51</v>
      </c>
      <c r="B51" t="s">
        <v>52</v>
      </c>
    </row>
    <row r="52">
      <c r="A52" s="5" t="s">
        <v>53</v>
      </c>
      <c r="B52" t="s">
        <v>54</v>
      </c>
    </row>
    <row r="53">
      <c r="A53" s="5" t="s">
        <v>55</v>
      </c>
      <c r="B53" t="s">
        <v>56</v>
      </c>
    </row>
    <row r="54">
      <c r="A54" s="5" t="s">
        <v>57</v>
      </c>
      <c r="B54" t="s">
        <v>58</v>
      </c>
    </row>
    <row r="55">
      <c r="A55" s="5" t="s">
        <v>59</v>
      </c>
      <c r="B55" t="s">
        <v>60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61</v>
      </c>
      <c r="B1" s="4" t="s">
        <v>62</v>
      </c>
      <c r="C1" s="4" t="s">
        <v>63</v>
      </c>
    </row>
    <row r="2">
      <c r="A2" t="s">
        <v>64</v>
      </c>
      <c r="B2" t="s">
        <v>65</v>
      </c>
      <c r="C2" t="s">
        <v>66</v>
      </c>
    </row>
    <row r="3">
      <c r="A3" t="s">
        <v>67</v>
      </c>
      <c r="B3" t="s">
        <v>68</v>
      </c>
      <c r="C3" t="s">
        <v>66</v>
      </c>
    </row>
    <row r="4">
      <c r="A4" t="s">
        <v>69</v>
      </c>
      <c r="B4" t="s">
        <v>70</v>
      </c>
      <c r="C4" t="s">
        <v>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