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aisc_per_oz">Model!$B$5</definedName>
    <definedName name="cash_m">Model!$B$6</definedName>
    <definedName name="geo_production_koz">Model!$B$11</definedName>
    <definedName name="current_price">Model!$B$8</definedName>
    <definedName name="debt_m">Model!$B$9</definedName>
    <definedName name="enterprise_value_m">Model!$B$20</definedName>
    <definedName name="implied_equity_m">Model!$B$21</definedName>
    <definedName name="cash_tax_rate">Model!$B$7</definedName>
    <definedName name="diluted_shares_m">Model!$B$10</definedName>
    <definedName name="growth_capex_m">Model!$B$13</definedName>
    <definedName name="target_fcf_yield">Model!$B$14</definedName>
    <definedName name="aisc_margin_m">Model!$B$16</definedName>
    <definedName name="normalized_fcf_m">Model!$B$19</definedName>
    <definedName name="implied_price_per_share">Model!$B$22</definedName>
    <definedName name="gold_price">Model!$B$12</definedName>
    <definedName name="net_cash_m">Model!$B$17</definedName>
    <definedName name="pre_tax_fcf_m">Model!$B$18</definedName>
    <definedName name="upside_vs_price">Model!$B$23</definedName>
  </definedNames>
  <calcPr calcId="122211" fullCalcOnLoad="true"/>
</workbook>
</file>

<file path=xl/sharedStrings.xml><?xml version="1.0" encoding="utf-8"?>
<sst xmlns="http://schemas.openxmlformats.org/spreadsheetml/2006/main" count="53" uniqueCount="53">
  <si>
    <t>SSR Mining FCF yield valuation</t>
  </si>
  <si>
    <t>As of 2026-08-25  ·  Currency: USD  ·  https://modeledge.ai/model/fm_d6245ed001c8189a96fe2bb5bfca0891</t>
  </si>
  <si>
    <t>Inputs</t>
  </si>
  <si>
    <t>AISC</t>
  </si>
  <si>
    <t>Cash</t>
  </si>
  <si>
    <t>Cash tax rate</t>
  </si>
  <si>
    <t>Current price</t>
  </si>
  <si>
    <t>Debt</t>
  </si>
  <si>
    <t>Diluted shares</t>
  </si>
  <si>
    <t>GEO production</t>
  </si>
  <si>
    <t>Gold price</t>
  </si>
  <si>
    <t>Growth and other capex</t>
  </si>
  <si>
    <t>Target FCF yield</t>
  </si>
  <si>
    <t>Calculations</t>
  </si>
  <si>
    <t>aisc_margin_m</t>
  </si>
  <si>
    <t>net_cash_m</t>
  </si>
  <si>
    <t>pre_tax_fcf_m</t>
  </si>
  <si>
    <t>normalized_fcf_m</t>
  </si>
  <si>
    <t>enterprise_value_m</t>
  </si>
  <si>
    <t>implied_equity_m</t>
  </si>
  <si>
    <t>implied_price_per_share</t>
  </si>
  <si>
    <t>upside_vs_price</t>
  </si>
  <si>
    <t>Outputs</t>
  </si>
  <si>
    <t>Fair value</t>
  </si>
  <si>
    <t>Normalized FCF</t>
  </si>
  <si>
    <t>Implied equity value</t>
  </si>
  <si>
    <t>Implied price</t>
  </si>
  <si>
    <t>Upside vs current price</t>
  </si>
  <si>
    <t>Scenarios (reference)</t>
  </si>
  <si>
    <t>base</t>
  </si>
  <si>
    <t>aisc_per_oz = 2300, cash_tax_rate = 0.22, geo_production_koz = 492.5, gold_price = 4400, growth_capex_m = 90, target_fcf_yield = 0.08</t>
  </si>
  <si>
    <t>bear</t>
  </si>
  <si>
    <t>aisc_per_oz = 2450, cash_tax_rate = 0.2, geo_production_koz = 450, gold_price = 3500, growth_capex_m = 120, target_fcf_yield = 0.1</t>
  </si>
  <si>
    <t>bull</t>
  </si>
  <si>
    <t>aisc_per_oz = 2180, cash_tax_rate = 0.24, geo_production_koz = 520, gold_price = 4800, growth_capex_m = 50, target_fcf_yield = 0.06</t>
  </si>
  <si>
    <t>Claim</t>
  </si>
  <si>
    <t>URL</t>
  </si>
  <si>
    <t>Accessed</t>
  </si>
  <si>
    <t>SSRM last was $38.9982 on 2026-08-25 with market cap about $8.09B; 10-Q share count is 203,909,312 common shares outstanding on July 31, 2026.</t>
  </si>
  <si>
    <t>https://www.nasdaq.com/market-activity/stocks/ssrm</t>
  </si>
  <si>
    <t/>
  </si>
  <si>
    <t>Continuing-ops H1 2026 free cash flow was $299.1M (Q2 $50.3M) after $420.5M operating cash flow and $121.4M PP&amp;E; Q2 FCF was tax-timing distorted (~$120M cash taxes). TTM XBRL FCF of $408M still mixes discontinued Çöpler cash flows, so the model uses normalized Americas AISC-margin FCF rather than reported TTM FCF.</t>
  </si>
  <si>
    <t>https://www.sec.gov/Archives/edgar/data/921638/000092163826000082/ssrminingreportssecondquar.htm</t>
  </si>
  <si>
    <t>June 30, 2026 cash was $1,783.0M with no long-term debt (2019 convertibles repaid; current portion of debt $0 vs $229.6M at year-end 2025). Q2 10-Q cash flow shows $1,495.0M proceeds from the Çöpler divestiture.</t>
  </si>
  <si>
    <t>https://www.sec.gov/Archives/edgar/data/921638/000092163826000081/ssrm-20260630.htm</t>
  </si>
  <si>
    <t>Çöpler did not resume as an SSR asset: on June 24, 2026 SSR sold its 80% Çöpler stake to Cengiz Holding for about $1.49B cash. Hod Maden (20%) was sold July 17, 2026 for a 4% NSR. SSR is now an Americas-only gold/silver producer.</t>
  </si>
  <si>
    <t>https://www.sec.gov/Archives/edgar/data/921638/000094787126000674/ss6513309_8k.htm</t>
  </si>
  <si>
    <t>2026 continuing-ops guidance is 450–535 koz GEO (midpoint 492.5) at AISC $2,180–$2,260/oz ex-Çöpler; Q2 call said AISC is trending to the top of the range and sustaining capex is ~$25–35M above the original $202M. H1 produced 211.9 koz GEO at AISC $2,521/oz; Q2 realized gold was $4,301/oz.</t>
  </si>
  <si>
    <t>FY2025 reported FCF was $241.6M and FY2024 was -$103.4M, both burdened by Çöpler care-and-maintenance after the 2024 incident, so those years are not a steady-state base.</t>
  </si>
  <si>
    <t>https://www.sec.gov/Archives/edgar/data/921638/000092163826000035/ssrm-20251231.htm</t>
  </si>
  <si>
    <t>Spot gold on 2026-08-25 was about $4,640–$4,670/oz. Base uses $4,400 (between Q2 realized $4,301 and spot) and AISC $2,300 (above guidance, below H1 $2,521) so the $737M normalized FCF is a through-cycle-near-term figure, not a spot-gold peak.</t>
  </si>
  <si>
    <t>https://www.cnbc.com/2026/08/25/gold-hits-over-three-month-high-on-dollar-weakness-treasury-bond-buyback-plans.html</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</si>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</sst>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0"/>
    <numFmt numFmtId="165" formatCode="0.0%"/>
    <numFmt numFmtId="166" formatCode="&quot;$&quot;0.00"/>
    <numFmt numFmtId="167"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9">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s="2" t="s">
        <v>1</v>
      </c>
    </row>
    <row r="4">
      <c r="A4" s="3" t="s">
        <v>2</v>
      </c>
    </row>
    <row r="5">
      <c r="A5" s="4" t="s">
        <v>3</v>
      </c>
      <c r="B5" s="5">
        <v>2300</v>
      </c>
    </row>
    <row r="6">
      <c r="A6" s="4" t="s">
        <v>4</v>
      </c>
      <c r="B6" s="5">
        <v>1783</v>
      </c>
    </row>
    <row r="7">
      <c r="A7" s="4" t="s">
        <v>5</v>
      </c>
      <c r="B7" s="6">
        <v>0.22</v>
      </c>
    </row>
    <row r="8">
      <c r="A8" s="4" t="s">
        <v>6</v>
      </c>
      <c r="B8" s="7">
        <v>38.9982</v>
      </c>
    </row>
    <row r="9">
      <c r="A9" s="4" t="s">
        <v>7</v>
      </c>
      <c r="B9" s="5">
        <v>0</v>
      </c>
    </row>
    <row r="10">
      <c r="A10" s="4" t="s">
        <v>8</v>
      </c>
      <c r="B10" s="8">
        <v>203.9</v>
      </c>
    </row>
    <row r="11">
      <c r="A11" s="4" t="s">
        <v>9</v>
      </c>
      <c r="B11" s="8">
        <v>492.5</v>
      </c>
    </row>
    <row r="12">
      <c r="A12" s="4" t="s">
        <v>10</v>
      </c>
      <c r="B12" s="5">
        <v>4400</v>
      </c>
    </row>
    <row r="13">
      <c r="A13" s="4" t="s">
        <v>11</v>
      </c>
      <c r="B13" s="5">
        <v>90</v>
      </c>
    </row>
    <row r="14">
      <c r="A14" s="4" t="s">
        <v>12</v>
      </c>
      <c r="B14" s="6">
        <v>0.08</v>
      </c>
    </row>
    <row r="15">
      <c r="A15" s="3" t="s">
        <v>13</v>
      </c>
    </row>
    <row r="16">
      <c r="A16" s="4" t="s">
        <v>14</v>
      </c>
      <c r="B16" t="str">
        <f>(((Model!$B$12-Model!$B$5)*Model!$B$11)/1000)</f>
      </c>
    </row>
    <row r="17">
      <c r="A17" s="4" t="s">
        <v>15</v>
      </c>
      <c r="B17" t="str">
        <f>(Model!$B$6-Model!$B$9)</f>
      </c>
    </row>
    <row r="18">
      <c r="A18" s="4" t="s">
        <v>16</v>
      </c>
      <c r="B18" t="str">
        <f>(Model!$B$16-Model!$B$13)</f>
      </c>
    </row>
    <row r="19">
      <c r="A19" s="4" t="s">
        <v>17</v>
      </c>
      <c r="B19" t="str">
        <f>(Model!$B$18*(1-Model!$B$7))</f>
      </c>
    </row>
    <row r="20">
      <c r="A20" s="4" t="s">
        <v>18</v>
      </c>
      <c r="B20" t="str">
        <f>(Model!$B$19/Model!$B$14)</f>
      </c>
    </row>
    <row r="21">
      <c r="A21" s="4" t="s">
        <v>19</v>
      </c>
      <c r="B21" t="str">
        <f>(Model!$B$20+Model!$B$17)</f>
      </c>
    </row>
    <row r="22">
      <c r="A22" s="4" t="s">
        <v>20</v>
      </c>
      <c r="B22" t="str">
        <f>(Model!$B$21/Model!$B$10)</f>
      </c>
    </row>
    <row r="23">
      <c r="A23" s="4" t="s">
        <v>21</v>
      </c>
      <c r="B23" t="str">
        <f>((Model!$B$22/Model!$B$8)-1)</f>
      </c>
    </row>
    <row r="24">
      <c r="A24" s="3" t="s">
        <v>22</v>
      </c>
    </row>
    <row r="25">
      <c r="A25" s="4" t="s">
        <v>23</v>
      </c>
      <c r="B25" s="7" t="str">
        <f>Model!$B$22</f>
      </c>
    </row>
    <row r="26">
      <c r="A26" s="4" t="s">
        <v>24</v>
      </c>
      <c r="B26" s="5" t="str">
        <f>Model!$B$19</f>
      </c>
    </row>
    <row r="27">
      <c r="A27" s="4" t="s">
        <v>25</v>
      </c>
      <c r="B27" s="5" t="str">
        <f>Model!$B$21</f>
      </c>
    </row>
    <row r="28">
      <c r="A28" s="4" t="s">
        <v>26</v>
      </c>
      <c r="B28" s="7" t="str">
        <f>Model!$B$22</f>
      </c>
    </row>
    <row r="29">
      <c r="A29" s="4" t="s">
        <v>27</v>
      </c>
      <c r="B29" s="6" t="str">
        <f>Model!$B$23</f>
      </c>
    </row>
    <row r="31">
      <c r="A31" s="3" t="s">
        <v>28</v>
      </c>
    </row>
    <row r="32">
      <c r="A32" s="4" t="s">
        <v>29</v>
      </c>
      <c r="B32" t="s">
        <v>30</v>
      </c>
    </row>
    <row r="33">
      <c r="A33" s="4" t="s">
        <v>31</v>
      </c>
      <c r="B33" t="s">
        <v>32</v>
      </c>
    </row>
    <row r="34">
      <c r="A34" s="4" t="s">
        <v>33</v>
      </c>
      <c r="B34" t="s">
        <v>34</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52</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35</v>
      </c>
      <c r="B1" s="3" t="s">
        <v>36</v>
      </c>
      <c r="C1" s="3" t="s">
        <v>37</v>
      </c>
    </row>
    <row r="2">
      <c r="A2" t="s">
        <v>38</v>
      </c>
      <c r="B2" t="s">
        <v>39</v>
      </c>
      <c r="C2" t="s">
        <v>40</v>
      </c>
    </row>
    <row r="3">
      <c r="A3" t="s">
        <v>41</v>
      </c>
      <c r="B3" t="s">
        <v>42</v>
      </c>
      <c r="C3" t="s">
        <v>40</v>
      </c>
    </row>
    <row r="4">
      <c r="A4" t="s">
        <v>43</v>
      </c>
      <c r="B4" t="s">
        <v>44</v>
      </c>
      <c r="C4" t="s">
        <v>40</v>
      </c>
    </row>
    <row r="5">
      <c r="A5" t="s">
        <v>45</v>
      </c>
      <c r="B5" t="s">
        <v>46</v>
      </c>
      <c r="C5" t="s">
        <v>40</v>
      </c>
    </row>
    <row r="6">
      <c r="A6" t="s">
        <v>47</v>
      </c>
      <c r="B6" t="s">
        <v>42</v>
      </c>
      <c r="C6" t="s">
        <v>40</v>
      </c>
    </row>
    <row r="7">
      <c r="A7" t="s">
        <v>48</v>
      </c>
      <c r="B7" t="s">
        <v>49</v>
      </c>
      <c r="C7" t="s">
        <v>40</v>
      </c>
    </row>
    <row r="8">
      <c r="A8" t="s">
        <v>50</v>
      </c>
      <c r="B8" t="s">
        <v>51</v>
      </c>
      <c r="C8"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