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adjusted_net_cash_m">Model!$B$5</definedName>
    <definedName name="pre_convert_equity_value_m">Model!$B$16</definedName>
    <definedName name="equity_value_m">Model!$B$20</definedName>
    <definedName name="current_price">Model!$B$7</definedName>
    <definedName name="enterprise_value_m">Model!$B$15</definedName>
    <definedName name="pre_convert_value_per_share">Model!$B$17</definedName>
    <definedName name="diluted_shares_m">Model!$B$19</definedName>
    <definedName name="fair_value">Model!$B$21</definedName>
    <definedName name="ev_ebitda_multiple">Model!$B$8</definedName>
    <definedName name="conversion_price">Model!$B$11</definedName>
    <definedName name="convert_principal_m">Model!$B$12</definedName>
    <definedName name="convert_shares_m">Model!$B$14</definedName>
    <definedName name="common_shares_m">Model!$B$6</definedName>
    <definedName name="normalized_ebitda_m">Model!$B$9</definedName>
    <definedName name="convert_is_dilutive">Model!$B$18</definedName>
    <definedName name="upside">Model!$B$22</definedName>
  </definedNames>
  <calcPr calcId="122211" fullCalcOnLoad="true"/>
</workbook>
</file>

<file path=xl/sharedStrings.xml><?xml version="1.0" encoding="utf-8"?>
<sst xmlns="http://schemas.openxmlformats.org/spreadsheetml/2006/main" count="46" uniqueCount="46">
  <si>
    <t>STNG EV/EBITDA Valuation</t>
  </si>
  <si>
    <t>As of 2026-07-30  ·  Currency: USD  ·  https://modeledge.ai/model/fm_d8574f24f6a0fac5cfce187b8e19f263</t>
  </si>
  <si>
    <t>Inputs</t>
  </si>
  <si>
    <t>Adjusted net cash incl. converts</t>
  </si>
  <si>
    <t>Common shares outstanding</t>
  </si>
  <si>
    <t>Current share price</t>
  </si>
  <si>
    <t>EV / EBITDA multiple</t>
  </si>
  <si>
    <t>Normalized EBITDA</t>
  </si>
  <si>
    <t>Constants</t>
  </si>
  <si>
    <t>conversion_price</t>
  </si>
  <si>
    <t>convert_principal_m</t>
  </si>
  <si>
    <t>Calculations</t>
  </si>
  <si>
    <t>convert_shares_m</t>
  </si>
  <si>
    <t>enterprise_value_m</t>
  </si>
  <si>
    <t>pre_convert_equity_value_m</t>
  </si>
  <si>
    <t>pre_convert_value_per_share</t>
  </si>
  <si>
    <t>convert_is_dilutive</t>
  </si>
  <si>
    <t>diluted_shares_m</t>
  </si>
  <si>
    <t>equity_value_m</t>
  </si>
  <si>
    <t>fair_value</t>
  </si>
  <si>
    <t>upside</t>
  </si>
  <si>
    <t>Outputs</t>
  </si>
  <si>
    <t>Enterprise value</t>
  </si>
  <si>
    <t>Implied equity value</t>
  </si>
  <si>
    <t>Fair value</t>
  </si>
  <si>
    <t>Upside / downside</t>
  </si>
  <si>
    <t>Scenarios (reference)</t>
  </si>
  <si>
    <t>base</t>
  </si>
  <si>
    <t>ev_ebitda_multiple = 5.5, normalized_ebitda_m = 750</t>
  </si>
  <si>
    <t>bear</t>
  </si>
  <si>
    <t>ev_ebitda_multiple = 4.75, normalized_ebitda_m = 500</t>
  </si>
  <si>
    <t>bull</t>
  </si>
  <si>
    <t>ev_ebitda_multiple = 6.25, normalized_ebitda_m = 950</t>
  </si>
  <si>
    <t>Claim</t>
  </si>
  <si>
    <t>URL</t>
  </si>
  <si>
    <t>Accessed</t>
  </si>
  <si>
    <t>Method: cyclical tanker EV/EBITDA valuation. Fair value equals normalized EBITDA times EV/EBITDA multiple plus adjusted net cash, divided by shares, with conditional dilution for the 2031 convertibles above the $100.39 conversion price.</t>
  </si>
  <si>
    <t>https://www.globenewswire.com/news-release/2026/07/30/3335881/0/en/scorpio-tankers-inc-announces-financial-results-for-the-second-quarter-of-2026-and-the-declaration-of-a-dividend.html</t>
  </si>
  <si>
    <t/>
  </si>
  <si>
    <t>STNG reported Q2 2026 adjusted EBITDA of $300.5M and H1 2026 adjusted EBITDA of $514.6M, supporting a higher but still cycle-discounted normalized EBITDA assumption.</t>
  </si>
  <si>
    <t>Forward Q3 2026 booking data showed LR2 pool/spot TCE at $65,000 per day on 34% of expected revenue days and MR pool/spot TCE at $29,000 per day on 46% of expected revenue days.</t>
  </si>
  <si>
    <t>As of July 28, 2026, STNG had about $1.31B of net cash after redeeming $200M of 7.5% senior notes and making $389.1M of unscheduled secured debt prepayments.</t>
  </si>
  <si>
    <t>https://www.scorpiotankers.com/wp-content/uploads/2026/07/STNG-Q2-26-Earnings-Presentation.pdf</t>
  </si>
  <si>
    <t>As of July 28, 2026, STNG had 50,081,352 common shares outstanding, declared a $0.45 quarterly dividend, and had $445M remaining under its repurchase authorization.</t>
  </si>
  <si>
    <t>Recent fleet updates include 10 vessel sales in Q2, five additional vessel sales closed in July, 14 newbuildings on order, and time charters for three 2015-built MRs at about $23,900-$25,000 per day.</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</si>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</sst>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
    <numFmt numFmtId="165" formatCode="#,##0.0"/>
    <numFmt numFmtId="166" formatCode="&quot;$&quot;0.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1307</v>
      </c>
    </row>
    <row r="6">
      <c r="A6" s="4" t="s">
        <v>4</v>
      </c>
      <c r="B6" s="6">
        <v>50.08</v>
      </c>
    </row>
    <row r="7">
      <c r="A7" s="4" t="s">
        <v>5</v>
      </c>
      <c r="B7" s="7">
        <v>77.86</v>
      </c>
    </row>
    <row r="8">
      <c r="A8" s="4" t="s">
        <v>6</v>
      </c>
      <c r="B8">
        <v>5.5</v>
      </c>
    </row>
    <row r="9">
      <c r="A9" s="4" t="s">
        <v>7</v>
      </c>
      <c r="B9" s="5">
        <v>750</v>
      </c>
    </row>
    <row r="10">
      <c r="A10" s="3" t="s">
        <v>8</v>
      </c>
    </row>
    <row r="11">
      <c r="A11" s="4" t="s">
        <v>9</v>
      </c>
      <c r="B11">
        <v>100.39</v>
      </c>
    </row>
    <row r="12">
      <c r="A12" s="4" t="s">
        <v>10</v>
      </c>
      <c r="B12">
        <v>605</v>
      </c>
    </row>
    <row r="13">
      <c r="A13" s="3" t="s">
        <v>11</v>
      </c>
    </row>
    <row r="14">
      <c r="A14" s="4" t="s">
        <v>12</v>
      </c>
      <c r="B14" t="str">
        <f>(Model!$B$12/Model!$B$11)</f>
      </c>
    </row>
    <row r="15">
      <c r="A15" s="4" t="s">
        <v>13</v>
      </c>
      <c r="B15" t="str">
        <f>(Model!$B$9*Model!$B$8)</f>
      </c>
    </row>
    <row r="16">
      <c r="A16" s="4" t="s">
        <v>14</v>
      </c>
      <c r="B16" t="str">
        <f>(Model!$B$15+Model!$B$5)</f>
      </c>
    </row>
    <row r="17">
      <c r="A17" s="4" t="s">
        <v>15</v>
      </c>
      <c r="B17" t="str">
        <f>(Model!$B$16/Model!$B$6)</f>
      </c>
    </row>
    <row r="18">
      <c r="A18" s="4" t="s">
        <v>16</v>
      </c>
      <c r="B18" t="str">
        <f>IF(Model!$B$17&gt;Model!$B$11,1,0)</f>
      </c>
    </row>
    <row r="19">
      <c r="A19" s="4" t="s">
        <v>17</v>
      </c>
      <c r="B19" t="str">
        <f>(Model!$B$6+IF(IF(Model!$B$17&gt;Model!$B$11,1,0)&lt;&gt;0,Model!$B$14,0))</f>
      </c>
    </row>
    <row r="20">
      <c r="A20" s="4" t="s">
        <v>18</v>
      </c>
      <c r="B20" t="str">
        <f>((Model!$B$15+Model!$B$5)+IF(IF(Model!$B$17&gt;Model!$B$11,1,0)&lt;&gt;0,Model!$B$12,0))</f>
      </c>
    </row>
    <row r="21">
      <c r="A21" s="4" t="s">
        <v>19</v>
      </c>
      <c r="B21" t="str">
        <f>(Model!$B$20/Model!$B$19)</f>
      </c>
    </row>
    <row r="22">
      <c r="A22" s="4" t="s">
        <v>20</v>
      </c>
      <c r="B22" t="str">
        <f>((Model!$B$21/Model!$B$7)-1)</f>
      </c>
    </row>
    <row r="23">
      <c r="A23" s="3" t="s">
        <v>21</v>
      </c>
    </row>
    <row r="24">
      <c r="A24" s="4" t="s">
        <v>7</v>
      </c>
      <c r="B24" s="5" t="str">
        <f>Model!$B$9</f>
      </c>
    </row>
    <row r="25">
      <c r="A25" s="4" t="s">
        <v>22</v>
      </c>
      <c r="B25" s="5" t="str">
        <f>Model!$B$15</f>
      </c>
    </row>
    <row r="26">
      <c r="A26" s="4" t="s">
        <v>23</v>
      </c>
      <c r="B26" s="5" t="str">
        <f>Model!$B$20</f>
      </c>
    </row>
    <row r="27">
      <c r="A27" s="4" t="s">
        <v>24</v>
      </c>
      <c r="B27" s="7" t="str">
        <f>Model!$B$21</f>
      </c>
    </row>
    <row r="28">
      <c r="A28" s="4" t="s">
        <v>25</v>
      </c>
      <c r="B28" s="8" t="str">
        <f>Model!$B$22</f>
      </c>
    </row>
    <row r="30">
      <c r="A30" s="3" t="s">
        <v>26</v>
      </c>
    </row>
    <row r="31">
      <c r="A31" s="4" t="s">
        <v>27</v>
      </c>
      <c r="B31" t="s">
        <v>28</v>
      </c>
    </row>
    <row r="32">
      <c r="A32" s="4" t="s">
        <v>29</v>
      </c>
      <c r="B32" t="s">
        <v>30</v>
      </c>
    </row>
    <row r="33">
      <c r="A33" s="4" t="s">
        <v>31</v>
      </c>
      <c r="B33" t="s">
        <v>32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45</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33</v>
      </c>
      <c r="B1" s="3" t="s">
        <v>34</v>
      </c>
      <c r="C1" s="3" t="s">
        <v>35</v>
      </c>
    </row>
    <row r="2">
      <c r="A2" t="s">
        <v>36</v>
      </c>
      <c r="B2" t="s">
        <v>37</v>
      </c>
      <c r="C2" t="s">
        <v>38</v>
      </c>
    </row>
    <row r="3">
      <c r="A3" t="s">
        <v>39</v>
      </c>
      <c r="B3" t="s">
        <v>37</v>
      </c>
      <c r="C3" t="s">
        <v>38</v>
      </c>
    </row>
    <row r="4">
      <c r="A4" t="s">
        <v>40</v>
      </c>
      <c r="B4" t="s">
        <v>37</v>
      </c>
      <c r="C4" t="s">
        <v>38</v>
      </c>
    </row>
    <row r="5">
      <c r="A5" t="s">
        <v>41</v>
      </c>
      <c r="B5" t="s">
        <v>42</v>
      </c>
      <c r="C5" t="s">
        <v>38</v>
      </c>
    </row>
    <row r="6">
      <c r="A6" t="s">
        <v>43</v>
      </c>
      <c r="B6" t="s">
        <v>37</v>
      </c>
      <c r="C6" t="s">
        <v>38</v>
      </c>
    </row>
    <row r="7">
      <c r="A7" t="s">
        <v>44</v>
      </c>
      <c r="B7" t="s">
        <v>42</v>
      </c>
      <c r="C7" t="s">
        <v>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