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upside">Model!$B$22</definedName>
    <definedName name="close_probability">Model!$B$6</definedName>
    <definedName name="current_price">Model!$B$7</definedName>
    <definedName name="fair_value">Model!$B$21</definedName>
    <definedName name="discount_rate">Model!$B$9</definedName>
    <definedName name="gross_deal_spread">Model!$B$18</definedName>
    <definedName name="months_to_close">Model!$B$10</definedName>
    <definedName name="standalone_value">Model!$B$11</definedName>
    <definedName name="annualized_return_to_deal">Model!$B$15</definedName>
    <definedName name="deal_price">Model!$B$8</definedName>
    <definedName name="superior_offer_price">Model!$B$12</definedName>
    <definedName name="superior_offer_probability">Model!$B$13</definedName>
    <definedName name="deal_pv">Model!$B$16</definedName>
    <definedName name="failure_probability">Model!$B$17</definedName>
    <definedName name="superior_offer_pv">Model!$B$19</definedName>
    <definedName name="market_implied_close_probability">Model!$B$20</definedName>
  </definedNames>
  <calcPr calcId="122211" fullCalcOnLoad="true"/>
</workbook>
</file>

<file path=xl/sharedStrings.xml><?xml version="1.0" encoding="utf-8"?>
<sst xmlns="http://schemas.openxmlformats.org/spreadsheetml/2006/main" count="66" uniqueCount="66">
  <si>
    <t>ZIM merger-arbitrage valuation</t>
  </si>
  <si>
    <t xml:space="preserve">Probability-weighted special situation valuation for ZIM after the signed Hapag-Lloyd cash merger agreement. The model values the equity as discounted cash deal consideration plus a standalone break-case value. Q2 2026 results improved the standalone downside anchor, but the transaction still dominates fair value because the $35.00 cash consideration remains signed and targeted for Q4 2026 subject to regulatory and State of Israel Golden Share approvals.
</t>
  </si>
  <si>
    <t>As of 2026-10-15  ·  Currency: USD  ·  https://modeledge.ai/model/fm_de094005846e762dbc43f39c5a263770</t>
  </si>
  <si>
    <t>Inputs</t>
  </si>
  <si>
    <t>$35 deal close probability</t>
  </si>
  <si>
    <t>Current price</t>
  </si>
  <si>
    <t>Signed cash deal price</t>
  </si>
  <si>
    <t>Special situation discount rate</t>
  </si>
  <si>
    <t>Months to close</t>
  </si>
  <si>
    <t>Break-case standalone value</t>
  </si>
  <si>
    <t>Superior offer price</t>
  </si>
  <si>
    <t>Superior offer probability</t>
  </si>
  <si>
    <t>Calculations</t>
  </si>
  <si>
    <t>annualized_return_to_deal</t>
  </si>
  <si>
    <t>deal_pv</t>
  </si>
  <si>
    <t>failure_probability</t>
  </si>
  <si>
    <t>gross_deal_spread</t>
  </si>
  <si>
    <t>superior_offer_pv</t>
  </si>
  <si>
    <t>market_implied_close_probability</t>
  </si>
  <si>
    <t>fair_value</t>
  </si>
  <si>
    <t>upside</t>
  </si>
  <si>
    <t>Outputs</t>
  </si>
  <si>
    <t>Fair value</t>
  </si>
  <si>
    <t>Upside/downside</t>
  </si>
  <si>
    <t>PV of $35 deal</t>
  </si>
  <si>
    <t>Break probability</t>
  </si>
  <si>
    <t>Gross deal spread</t>
  </si>
  <si>
    <t>Annualized return to $35</t>
  </si>
  <si>
    <t>Market-implied close probability</t>
  </si>
  <si>
    <t>Fair value vs close probability and break value (static)</t>
  </si>
  <si>
    <t>Scenarios (reference)</t>
  </si>
  <si>
    <t>base</t>
  </si>
  <si>
    <t/>
  </si>
  <si>
    <t>bear</t>
  </si>
  <si>
    <t>close_probability = 0.27, discount_rate = 0.1, months_to_close = 9, standalone_value = 15, superior_offer_probability = 0</t>
  </si>
  <si>
    <t>bull</t>
  </si>
  <si>
    <t>close_probability = 0.67, discount_rate = 0.06, months_to_close = 4.75, standalone_value = 21, superior_offer_probability = 0</t>
  </si>
  <si>
    <t>Claim</t>
  </si>
  <si>
    <t>URL</t>
  </si>
  <si>
    <t>Accessed</t>
  </si>
  <si>
    <t>October 15 Model Edge regular-session ZIM reference $29.54, refreshed 2026-10-15T15:04:34.923861-06:00. Retrieval time is not trade time. Scope and separate financial-anchor changes are described in refresh context.</t>
  </si>
  <si>
    <t>2026-10-15</t>
  </si>
  <si>
    <t>Read October 15 6-K and relevant December 1 AGM proxy sections: routine director/auditor election, not a new takeover vote or consideration change. Preserve $35 signed cash terms, 50% closing probability, $18.50 break value and six-month September 30 timing anchor.</t>
  </si>
  <si>
    <t>https://www.sec.gov/Archives/edgar/data/1654126/000117891326004777/exhibit_99-1.htm</t>
  </si>
  <si>
    <t>October 6 Model Edge reference ZIM quote $29.2, refreshed 2026-10-06T15:02:50.692253-06:00. Price changes refresh market-relative outputs; evidence-supported valuation changes are separately described.</t>
  </si>
  <si>
    <t>2026-10-06</t>
  </si>
  <si>
    <t>October 6 guidance update raises full-year adjusted EBITDA from $2.0B-$2.4B to $2.7B-$3.0B and adjusted EBIT from $0.7B-$1.1B to $1.4B-$1.7B, citing stronger demand and freight rates. This supports the standalone business but does not provide a new complete cash/debt/charter bridge, a dividend declaration or merger approval. Preserve signed $35 consideration, 50% base closing probability, $18.50 break value and six-month timing assumption anchored September 30 pending substantiated revisions. Fair value $26.089383 unchanged; refresh reference price to $29.20.</t>
  </si>
  <si>
    <t>https://modeledge.ai/company/ZIM/filing/6-K/0001178913-26-004724</t>
  </si>
  <si>
    <t>Additional supporting source for the October 6 review; see the dated evidence note.</t>
  </si>
  <si>
    <t>https://www.sec.gov/Archives/edgar/data/1654126/000117891326004724/exhibit_99-1.htm</t>
  </si>
  <si>
    <t>September 30 Modeledge reference ZIM price $29.32, refreshed 2026-09-30T15:27:35.059492-06:00. This quote refresh changes market-relative outputs; any intrinsic effects are separately explained. For USAU only, the existing financing-price formula mechanically links valuation to price.</t>
  </si>
  <si>
    <t>2026-09-30</t>
  </si>
  <si>
    <t>September 30: the company's 6-K says the GCA ceased handling the March approval application after a detailed revised proposal was not submitted by the deadline. Hapag-Lloyd intends to submit a revised proposal. This is a regulatory-process setback, not confirmation the merger agreement terminated or the $35 consideration changed. Analyst base close probability falls 65% to 50%; remaining time increases 4 to 6 months from the new September 30 as-of date. Bear/bull probabilities move 42%/82% to 27%/67%, preserving offsets, and timing 7/2.75 to 9/4.75 months. These are judgmental risk sensitivities, not measured probabilities or company guidance. Reset superior-offer probability to zero in every scenario per the existing checklist; no actionable superior proposal verified. Retain standalone values $15/$18.50/$21 and discount rates 10%/8%/6%.</t>
  </si>
  <si>
    <t>https://www.sec.gov/Archives/edgar/data/1654126/000117891326004656/zk2636172.htm</t>
  </si>
  <si>
    <t>ZIM's Q2 2026 release reported revenue of $1.78 billion, net income of $64 million, adjusted EBITDA of $491 million, free cash flow of $386 million, net debt of $2.77 billion, and current 2026 guidance for adjusted EBITDA of $2.0 billion to $2.4 billion.</t>
  </si>
  <si>
    <t>https://investors.zim.com/news/news-details/2026/ZIM-Reports-Strong-Results-for-the-Second-Quarter-of-2026-Benefiting-from-its-Leading-Transpacific-Position-Agile-Commercial-Approach-and-Efficient-Cost-Structure/default.aspx</t>
  </si>
  <si>
    <t>2026-08-19</t>
  </si>
  <si>
    <t>The Q2 2026 release says the Hapag-Lloyd transaction was approved by shareholders on April 30, 2026, remains subject to regulatory approvals including the State of Israel Golden Share approval, and is targeted to close in Q4 2026.</t>
  </si>
  <si>
    <t>ZIM's July 6, 2026 update says the company continues to act under the merger agreement and collaborate with relevant state authorities as part of the regulatory review process.</t>
  </si>
  <si>
    <t>https://investors.zim.com/news/news-details/2026/ZIM-Provides-Update-on-Merger-Agreement/default.aspx</t>
  </si>
  <si>
    <t>ZIM announced a merger agreement under which Hapag-Lloyd will acquire ZIM for $35.00 per share in cash.</t>
  </si>
  <si>
    <t>https://investors.zim.com/news/news-details/2026/ZIM-to-be-Acquired-by-Hapag-Lloyd-for-35-00-per-Share-in-Cash-at-Aggregate-Cash-Consideration-of-Approximately-4-2-Billion-New-Israeli-Company-New-ZIM-to-Acquire-Portion-of-ZIMs-Business/default.aspx</t>
  </si>
  <si>
    <t>The merger agreement is not subject to financing; outside date is February 17, 2027, extendable to June 30, 2027 for regulatory approvals, and includes a $160 million parent termination fee for certain regulatory failures.</t>
  </si>
  <si>
    <t>https://www.sec.gov/Archives/edgar/data/1654126/000117891326000483/zk2634378.htm</t>
  </si>
  <si>
    <t>Modeledge Hawk quote feed showed ZIM last price of $27.35 at 2026-08-19T13:33:00Z.</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</si>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</sst>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3">
    <numFmt numFmtId="164" formatCode="0.0%"/>
    <numFmt numFmtId="165" formatCode="&quot;$&quot;0.00"/>
    <numFmt numFmtId="166" formatCode="0.0"/>
  </numFmts>
  <fonts count="6">
    <font>
      <name val="Calibri"/>
      <family val="2"/>
      <color theme="1"/>
      <sz val="11"/>
    </font>
    <font>
      <family val="2"/>
      <b val="1"/>
      <color/>
      <sz val="14"/>
    </font>
    <font>
      <family val="2"/>
      <color rgb="FF808080"/>
      <sz val="10"/>
    </font>
    <font>
      <family val="2"/>
      <b val="1"/>
      <color/>
    </font>
    <font>
      <family val="2"/>
      <color/>
      <sz val="11"/>
    </font>
    <font>
      <family val="2"/>
      <b val="1"/>
      <color/>
      <sz val="10"/>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0">
    <xf numFmtId="0" fontId="0" fillId="0" borderId="0" xfId="0"/>
    <xf numFmtId="0" fontId="1" fillId="0" borderId="0" xfId="0" applyFont="true" applyAlignment="false">
      <alignment/>
    </xf>
    <xf numFmtId="0" fontId="2" fillId="0" borderId="0" xfId="0" applyFont="true" applyAlignment="false">
      <alignment/>
    </xf>
    <xf numFmtId="0" fontId="3" fillId="2" borderId="0" xfId="0" applyFont="true" applyFill="true" applyAlignment="false">
      <alignment/>
    </xf>
    <xf numFmtId="0" fontId="4"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0" fontId="3" fillId="0" borderId="0" xfId="0" applyFont="true" applyAlignment="false">
      <alignment/>
    </xf>
    <xf numFmtId="0" fontId="5" fillId="0" borderId="1" xfId="0" applyFont="true" applyBorder="true" applyAlignment="true">
      <alignment horizontal="righ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5" min="2" width="13"/>
  </cols>
  <sheetData>
    <row r="1">
      <c r="A1" s="1" t="s">
        <v>0</v>
      </c>
    </row>
    <row r="2">
      <c r="A2" t="s">
        <v>1</v>
      </c>
    </row>
    <row r="3">
      <c r="A3" s="2" t="s">
        <v>2</v>
      </c>
    </row>
    <row r="5">
      <c r="A5" s="3" t="s">
        <v>3</v>
      </c>
    </row>
    <row r="6">
      <c r="A6" s="4" t="s">
        <v>4</v>
      </c>
      <c r="B6" s="5">
        <v>0.5</v>
      </c>
    </row>
    <row r="7">
      <c r="A7" s="4" t="s">
        <v>5</v>
      </c>
      <c r="B7" s="6">
        <v>29.54</v>
      </c>
    </row>
    <row r="8">
      <c r="A8" s="4" t="s">
        <v>6</v>
      </c>
      <c r="B8" s="6">
        <v>35</v>
      </c>
    </row>
    <row r="9">
      <c r="A9" s="4" t="s">
        <v>7</v>
      </c>
      <c r="B9" s="5">
        <v>0.08</v>
      </c>
    </row>
    <row r="10">
      <c r="A10" s="4" t="s">
        <v>8</v>
      </c>
      <c r="B10" s="7">
        <v>6</v>
      </c>
    </row>
    <row r="11">
      <c r="A11" s="4" t="s">
        <v>9</v>
      </c>
      <c r="B11" s="6">
        <v>18.5</v>
      </c>
    </row>
    <row r="12">
      <c r="A12" s="4" t="s">
        <v>10</v>
      </c>
      <c r="B12" s="6">
        <v>37.5</v>
      </c>
    </row>
    <row r="13">
      <c r="A13" s="4" t="s">
        <v>11</v>
      </c>
      <c r="B13" s="5">
        <v>0</v>
      </c>
    </row>
    <row r="14">
      <c r="A14" s="3" t="s">
        <v>12</v>
      </c>
    </row>
    <row r="15">
      <c r="A15" s="4" t="s">
        <v>13</v>
      </c>
      <c r="B15" t="str">
        <f>(((Model!$B$8/Model!$B$7)^(12/Model!$B$10))-1)</f>
      </c>
    </row>
    <row r="16">
      <c r="A16" s="4" t="s">
        <v>14</v>
      </c>
      <c r="B16" t="str">
        <f>(Model!$B$8/((1+Model!$B$9)^(Model!$B$10/12)))</f>
      </c>
    </row>
    <row r="17">
      <c r="A17" s="4" t="s">
        <v>15</v>
      </c>
      <c r="B17" t="str">
        <f>((1-Model!$B$6)-Model!$B$13)</f>
      </c>
    </row>
    <row r="18">
      <c r="A18" s="4" t="s">
        <v>16</v>
      </c>
      <c r="B18" t="str">
        <f>((Model!$B$8/Model!$B$7)-1)</f>
      </c>
    </row>
    <row r="19">
      <c r="A19" s="4" t="s">
        <v>17</v>
      </c>
      <c r="B19" t="str">
        <f>(Model!$B$12/((1+Model!$B$9)^(Model!$B$10/12)))</f>
      </c>
    </row>
    <row r="20">
      <c r="A20" s="4" t="s">
        <v>18</v>
      </c>
      <c r="B20" t="str">
        <f>MAX(0,MIN(1,((Model!$B$7-Model!$B$11)/(Model!$B$16-Model!$B$11))))</f>
      </c>
    </row>
    <row r="21">
      <c r="A21" s="4" t="s">
        <v>19</v>
      </c>
      <c r="B21" t="str">
        <f>(((Model!$B$6*Model!$B$16)+(Model!$B$13*Model!$B$19))+(Model!$B$17*Model!$B$11))</f>
      </c>
    </row>
    <row r="22">
      <c r="A22" s="4" t="s">
        <v>20</v>
      </c>
      <c r="B22" t="str">
        <f>((Model!$B$21/Model!$B$7)-1)</f>
      </c>
    </row>
    <row r="23">
      <c r="A23" s="3" t="s">
        <v>21</v>
      </c>
    </row>
    <row r="24">
      <c r="A24" s="8" t="s">
        <v>22</v>
      </c>
      <c r="B24" s="6" t="str">
        <f>Model!$B$21</f>
      </c>
    </row>
    <row r="25">
      <c r="A25" s="4" t="s">
        <v>23</v>
      </c>
      <c r="B25" s="5" t="str">
        <f>Model!$B$22</f>
      </c>
    </row>
    <row r="26">
      <c r="A26" s="4" t="s">
        <v>24</v>
      </c>
      <c r="B26" s="6" t="str">
        <f>Model!$B$16</f>
      </c>
    </row>
    <row r="27">
      <c r="A27" s="4" t="s">
        <v>25</v>
      </c>
      <c r="B27" s="5" t="str">
        <f>Model!$B$17</f>
      </c>
    </row>
    <row r="28">
      <c r="A28" s="4" t="s">
        <v>26</v>
      </c>
      <c r="B28" s="5" t="str">
        <f>Model!$B$18</f>
      </c>
    </row>
    <row r="29">
      <c r="A29" s="4" t="s">
        <v>27</v>
      </c>
      <c r="B29" s="5" t="str">
        <f>Model!$B$15</f>
      </c>
    </row>
    <row r="30">
      <c r="A30" s="4" t="s">
        <v>28</v>
      </c>
      <c r="B30" s="5" t="str">
        <f>Model!$B$20</f>
      </c>
    </row>
    <row r="32">
      <c r="A32" s="3" t="s">
        <v>29</v>
      </c>
    </row>
    <row r="33">
      <c r="A33" s="9" t="s">
        <v>4</v>
      </c>
      <c r="B33" s="6">
        <v>15</v>
      </c>
      <c r="C33" s="6">
        <v>18.5</v>
      </c>
      <c r="D33" s="6">
        <v>22</v>
      </c>
      <c r="E33" s="6">
        <v>25</v>
      </c>
    </row>
    <row r="34">
      <c r="A34" s="5">
        <v>0.4</v>
      </c>
      <c r="B34" s="6">
        <v>22.471506281091266</v>
      </c>
      <c r="C34" s="6">
        <v>24.571506281091267</v>
      </c>
      <c r="D34" s="6">
        <v>26.671506281091265</v>
      </c>
      <c r="E34" s="6">
        <v>28.471506281091266</v>
      </c>
    </row>
    <row r="35">
      <c r="A35" s="5">
        <v>0.55</v>
      </c>
      <c r="B35" s="6">
        <v>25.273321136500492</v>
      </c>
      <c r="C35" s="6">
        <v>26.84832113650049</v>
      </c>
      <c r="D35" s="6">
        <v>28.42332113650049</v>
      </c>
      <c r="E35" s="6">
        <v>29.773321136500492</v>
      </c>
    </row>
    <row r="36">
      <c r="A36" s="5">
        <v>0.7</v>
      </c>
      <c r="B36" s="6">
        <v>28.075135991909715</v>
      </c>
      <c r="C36" s="6">
        <v>29.125135991909715</v>
      </c>
      <c r="D36" s="6">
        <v>30.175135991909716</v>
      </c>
      <c r="E36" s="6">
        <v>31.075135991909715</v>
      </c>
    </row>
    <row r="37">
      <c r="A37" s="5">
        <v>0.85</v>
      </c>
      <c r="B37" s="6">
        <v>30.876950847318938</v>
      </c>
      <c r="C37" s="6">
        <v>31.401950847318936</v>
      </c>
      <c r="D37" s="6">
        <v>31.92695084731894</v>
      </c>
      <c r="E37" s="6">
        <v>32.37695084731894</v>
      </c>
    </row>
    <row r="39">
      <c r="A39" s="3" t="s">
        <v>30</v>
      </c>
    </row>
    <row r="40">
      <c r="A40" s="4" t="s">
        <v>31</v>
      </c>
      <c r="B40" t="s">
        <v>32</v>
      </c>
    </row>
    <row r="41">
      <c r="A41" s="4" t="s">
        <v>33</v>
      </c>
      <c r="B41" t="s">
        <v>34</v>
      </c>
    </row>
    <row r="42">
      <c r="A42" s="4" t="s">
        <v>35</v>
      </c>
      <c r="B42" t="s">
        <v>36</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65</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3" t="s">
        <v>37</v>
      </c>
      <c r="B1" s="3" t="s">
        <v>38</v>
      </c>
      <c r="C1" s="3" t="s">
        <v>39</v>
      </c>
    </row>
    <row r="2">
      <c r="A2" t="s">
        <v>40</v>
      </c>
      <c r="B2" t="s">
        <v>32</v>
      </c>
      <c r="C2" t="s">
        <v>41</v>
      </c>
    </row>
    <row r="3">
      <c r="A3" t="s">
        <v>42</v>
      </c>
      <c r="B3" t="s">
        <v>43</v>
      </c>
      <c r="C3" t="s">
        <v>41</v>
      </c>
    </row>
    <row r="4">
      <c r="A4" t="s">
        <v>44</v>
      </c>
      <c r="B4" t="s">
        <v>32</v>
      </c>
      <c r="C4" t="s">
        <v>45</v>
      </c>
    </row>
    <row r="5">
      <c r="A5" t="s">
        <v>46</v>
      </c>
      <c r="B5" t="s">
        <v>47</v>
      </c>
      <c r="C5" t="s">
        <v>45</v>
      </c>
    </row>
    <row r="6">
      <c r="A6" t="s">
        <v>48</v>
      </c>
      <c r="B6" t="s">
        <v>49</v>
      </c>
      <c r="C6" t="s">
        <v>45</v>
      </c>
    </row>
    <row r="7">
      <c r="A7" t="s">
        <v>50</v>
      </c>
      <c r="B7" t="s">
        <v>32</v>
      </c>
      <c r="C7" t="s">
        <v>51</v>
      </c>
    </row>
    <row r="8">
      <c r="A8" t="s">
        <v>52</v>
      </c>
      <c r="B8" t="s">
        <v>53</v>
      </c>
      <c r="C8" t="s">
        <v>51</v>
      </c>
    </row>
    <row r="9">
      <c r="A9" t="s">
        <v>54</v>
      </c>
      <c r="B9" t="s">
        <v>55</v>
      </c>
      <c r="C9" t="s">
        <v>56</v>
      </c>
    </row>
    <row r="10">
      <c r="A10" t="s">
        <v>57</v>
      </c>
      <c r="B10" t="s">
        <v>55</v>
      </c>
      <c r="C10" t="s">
        <v>56</v>
      </c>
    </row>
    <row r="11">
      <c r="A11" t="s">
        <v>58</v>
      </c>
      <c r="B11" t="s">
        <v>59</v>
      </c>
      <c r="C11" t="s">
        <v>56</v>
      </c>
    </row>
    <row r="12">
      <c r="A12" t="s">
        <v>60</v>
      </c>
      <c r="B12" t="s">
        <v>61</v>
      </c>
      <c r="C12" t="s">
        <v>56</v>
      </c>
    </row>
    <row r="13">
      <c r="A13" t="s">
        <v>62</v>
      </c>
      <c r="B13" t="s">
        <v>63</v>
      </c>
      <c r="C13" t="s">
        <v>56</v>
      </c>
    </row>
    <row r="14">
      <c r="A14" t="s">
        <v>64</v>
      </c>
      <c r="B14" t="s">
        <v>32</v>
      </c>
      <c r="C14" t="s">
        <v>56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