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Model" sheetId="1" r:id="rId1"/>
    <sheet name="Calc" sheetId="2" r:id="rId4"/>
    <sheet name="Sources" sheetId="3" r:id="rId6"/>
  </sheets>
  <definedNames>
    <definedName name="deal_price">Model!$B$8</definedName>
    <definedName name="standalone_value">Model!$B$11</definedName>
    <definedName name="superior_offer_price">Model!$B$12</definedName>
    <definedName name="failure_probability">Model!$B$17</definedName>
    <definedName name="market_implied_close_probability">Model!$B$20</definedName>
    <definedName name="fair_value">Model!$B$21</definedName>
    <definedName name="months_to_close">Model!$B$10</definedName>
    <definedName name="superior_offer_probability">Model!$B$13</definedName>
    <definedName name="annualized_return_to_deal">Model!$B$15</definedName>
    <definedName name="gross_deal_spread">Model!$B$18</definedName>
    <definedName name="upside">Model!$B$22</definedName>
    <definedName name="close_probability">Model!$B$6</definedName>
    <definedName name="discount_rate">Model!$B$9</definedName>
    <definedName name="superior_offer_pv">Model!$B$19</definedName>
    <definedName name="current_price">Model!$B$7</definedName>
    <definedName name="deal_pv">Model!$B$16</definedName>
  </definedNames>
  <calcPr calcId="122211" fullCalcOnLoad="true"/>
</workbook>
</file>

<file path=xl/sharedStrings.xml><?xml version="1.0" encoding="utf-8"?>
<sst xmlns="http://schemas.openxmlformats.org/spreadsheetml/2006/main" count="50" uniqueCount="50">
  <si>
    <t>ZIM merger-arbitrage valuation</t>
  </si>
  <si>
    <t xml:space="preserve">Probability-weighted special situation valuation for ZIM after the signed Hapag-Lloyd cash merger agreement. The model values the equity as discounted cash deal consideration plus a standalone break-case value, rather than a through-cycle container-shipping DCF, because the signed transaction now dominates the investment case.
</t>
  </si>
  <si>
    <t>As of 2026-06-21  ·  Currency: USD  ·  https://modeledge.ai/model/fm_de094005846e762dbc43f39c5a263770</t>
  </si>
  <si>
    <t>Inputs</t>
  </si>
  <si>
    <t>$35 deal close probability</t>
  </si>
  <si>
    <t>Current price</t>
  </si>
  <si>
    <t>Signed cash deal price</t>
  </si>
  <si>
    <t>Special situation discount rate</t>
  </si>
  <si>
    <t>Months to close</t>
  </si>
  <si>
    <t>Break-case standalone value</t>
  </si>
  <si>
    <t>Superior offer price</t>
  </si>
  <si>
    <t>Superior offer probability</t>
  </si>
  <si>
    <t>Calculations</t>
  </si>
  <si>
    <t>annualized_return_to_deal</t>
  </si>
  <si>
    <t>deal_pv</t>
  </si>
  <si>
    <t>failure_probability</t>
  </si>
  <si>
    <t>gross_deal_spread</t>
  </si>
  <si>
    <t>superior_offer_pv</t>
  </si>
  <si>
    <t>market_implied_close_probability</t>
  </si>
  <si>
    <t>fair_value</t>
  </si>
  <si>
    <t>upside</t>
  </si>
  <si>
    <t>Outputs</t>
  </si>
  <si>
    <t>Fair value</t>
  </si>
  <si>
    <t>Upside/downside</t>
  </si>
  <si>
    <t>PV of $35 deal</t>
  </si>
  <si>
    <t>Break probability</t>
  </si>
  <si>
    <t>Gross deal spread</t>
  </si>
  <si>
    <t>Annualized return to $35</t>
  </si>
  <si>
    <t>Market-implied close probability</t>
  </si>
  <si>
    <t>Fair value vs close probability and break value (static)</t>
  </si>
  <si>
    <t>Scenarios (reference)</t>
  </si>
  <si>
    <t>base</t>
  </si>
  <si>
    <t/>
  </si>
  <si>
    <t>bear</t>
  </si>
  <si>
    <t>close_probability = 0.35, discount_rate = 0.1, months_to_close = 9, standalone_value = 12, superior_offer_probability = 0</t>
  </si>
  <si>
    <t>bull</t>
  </si>
  <si>
    <t>close_probability = 0.82, discount_rate = 0.06, months_to_close = 4, standalone_value = 18, superior_offer_probability = 0.06</t>
  </si>
  <si>
    <t>Claim</t>
  </si>
  <si>
    <t>URL</t>
  </si>
  <si>
    <t>Accessed</t>
  </si>
  <si>
    <t>ZIM announced a merger agreement under which Hapag-Lloyd will acquire ZIM for $35.00 per share in cash, with expected closing in late 2026.</t>
  </si>
  <si>
    <t>https://investors.zim.com/news/news-details/2026/ZIM-to-be-Acquired-by-Hapag-Lloyd-for-35-00-per-Share-in-Cash-at-Aggregate-Cash-Consideration-of-Approximately-4-2-Billion-New-Israeli-Company-New-ZIM-to-Acquire-Portion-of-ZIMs-Business/default.aspx</t>
  </si>
  <si>
    <t>2026-06-21</t>
  </si>
  <si>
    <t>ZIM's Q1 2026 release says shareholders approved the merger on April 30, 2026, with remaining regulatory and State of Israel Golden Share approvals expected before a Q4 2026 closing.</t>
  </si>
  <si>
    <t>https://investors.zim.com/news/news-details/2026/ZIM-Reports-Financial-Results-for-the-First-Quarter-of-2026/default.aspx</t>
  </si>
  <si>
    <t>The merger agreement is not subject to financing; outside date is February 17, 2027, extendable to June 30, 2027 for regulatory approvals, and includes a $160 million parent termination fee for certain regulatory failures.</t>
  </si>
  <si>
    <t>https://www.sec.gov/Archives/edgar/data/1654126/000117891326000483/zk2634378.htm</t>
  </si>
  <si>
    <t>Q1 2026 fundamentals weakened materially: 866k TEU carried, $1,310/TEU average freight rate, $86 million net loss, $313 million adjusted EBITDA, $235 million free cash flow, and $2.93 billion net debt.</t>
  </si>
  <si>
    <t>Modeledge Hawk quote feed showed ZIM last price of $24.34 on 2026-06-21.</t>
  </si>
  <si>
    <t>Intermediate calculations materialized from expressions; referenced by formulas on the Model sheet.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</si>
</sst>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0.0%"/>
    <numFmt numFmtId="165" formatCode="&quot;$&quot;0.00"/>
    <numFmt numFmtId="166" formatCode="0.0"/>
  </numFmts>
  <fonts count="6">
    <font>
      <name val="Calibri"/>
      <family val="2"/>
      <color theme="1"/>
      <sz val="11"/>
    </font>
    <font>
      <family val="2"/>
      <b val="1"/>
      <color/>
      <sz val="14"/>
    </font>
    <font>
      <family val="2"/>
      <color rgb="FF808080"/>
      <sz val="10"/>
    </font>
    <font>
      <family val="2"/>
      <b val="1"/>
      <color/>
    </font>
    <font>
      <family val="2"/>
      <color/>
      <sz val="11"/>
    </font>
    <font>
      <family val="2"/>
      <b val="1"/>
      <color/>
      <sz val="10"/>
    </font>
  </fonts>
  <fills count="3">
    <fill>
      <patternFill patternType="none"/>
    </fill>
    <fill>
      <patternFill patternType="gray125"/>
    </fill>
    <fill>
      <patternFill patternType="solid">
        <fgColor rgb="FFEFEFEF"/>
      </patternFill>
    </fill>
  </fills>
  <borders count="2">
    <border>
      <left/>
      <right/>
      <top/>
      <bottom/>
      <diagonal/>
    </border>
    <border>
      <bottom style="thin">
        <color rgb="FFAAAAAA"/>
      </bottom>
    </border>
  </borders>
  <cellStyleXfs count="1">
    <xf numFmtId="0" fontId="0" fillId="0" borderId="0"/>
  </cellStyleXfs>
  <cellXfs count="10">
    <xf numFmtId="0" fontId="0" fillId="0" borderId="0" xfId="0"/>
    <xf numFmtId="0" fontId="1" fillId="0" borderId="0" xfId="0" applyFont="true" applyAlignment="false">
      <alignment/>
    </xf>
    <xf numFmtId="0" fontId="2" fillId="0" borderId="0" xfId="0" applyFont="true" applyAlignment="false">
      <alignment/>
    </xf>
    <xf numFmtId="0" fontId="3" fillId="2" borderId="0" xfId="0" applyFont="true" applyFill="true" applyAlignment="false">
      <alignment/>
    </xf>
    <xf numFmtId="0" fontId="4" fillId="0" borderId="0" xfId="0" applyFont="true" applyAlignment="false">
      <alignment/>
    </xf>
    <xf numFmtId="164" fontId="0" fillId="0" borderId="0" xfId="0" applyNumberFormat="true" applyAlignment="false">
      <alignment/>
    </xf>
    <xf numFmtId="165" fontId="0" fillId="0" borderId="0" xfId="0" applyNumberFormat="true" applyAlignment="false">
      <alignment/>
    </xf>
    <xf numFmtId="166" fontId="0" fillId="0" borderId="0" xfId="0" applyNumberFormat="true" applyAlignment="false">
      <alignment/>
    </xf>
    <xf numFmtId="0" fontId="3" fillId="0" borderId="0" xfId="0" applyFont="true" applyAlignment="false">
      <alignment/>
    </xf>
    <xf numFmtId="0" fontId="5" fillId="0" borderId="1" xfId="0" applyFont="true" applyBorder="true" applyAlignment="true">
      <alignment horizontal="righ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xl/sharedStrings.xml" Type="http://schemas.openxmlformats.org/officeDocument/2006/relationships/sharedStrings"></Relationship><Relationship Id="rId6" Target="worksheets/sheet3.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36"/>
    <col customWidth="true" max="5" min="2" width="13"/>
  </cols>
  <sheetData>
    <row r="1">
      <c r="A1" s="1" t="s">
        <v>0</v>
      </c>
    </row>
    <row r="2">
      <c r="A2" t="s">
        <v>1</v>
      </c>
    </row>
    <row r="3">
      <c r="A3" s="2" t="s">
        <v>2</v>
      </c>
    </row>
    <row r="5">
      <c r="A5" s="3" t="s">
        <v>3</v>
      </c>
    </row>
    <row r="6">
      <c r="A6" s="4" t="s">
        <v>4</v>
      </c>
      <c r="B6" s="5">
        <v>0.6</v>
      </c>
    </row>
    <row r="7">
      <c r="A7" s="4" t="s">
        <v>5</v>
      </c>
      <c r="B7" s="6">
        <v>24.34</v>
      </c>
    </row>
    <row r="8">
      <c r="A8" s="4" t="s">
        <v>6</v>
      </c>
      <c r="B8" s="6">
        <v>35</v>
      </c>
    </row>
    <row r="9">
      <c r="A9" s="4" t="s">
        <v>7</v>
      </c>
      <c r="B9" s="5">
        <v>0.08</v>
      </c>
    </row>
    <row r="10">
      <c r="A10" s="4" t="s">
        <v>8</v>
      </c>
      <c r="B10" s="7">
        <v>5.5</v>
      </c>
    </row>
    <row r="11">
      <c r="A11" s="4" t="s">
        <v>9</v>
      </c>
      <c r="B11" s="6">
        <v>15.5</v>
      </c>
    </row>
    <row r="12">
      <c r="A12" s="4" t="s">
        <v>10</v>
      </c>
      <c r="B12" s="6">
        <v>37.5</v>
      </c>
    </row>
    <row r="13">
      <c r="A13" s="4" t="s">
        <v>11</v>
      </c>
      <c r="B13" s="5">
        <v>0.03</v>
      </c>
    </row>
    <row r="14">
      <c r="A14" s="3" t="s">
        <v>12</v>
      </c>
    </row>
    <row r="15">
      <c r="A15" s="4" t="s">
        <v>13</v>
      </c>
      <c r="B15" t="str">
        <f>(((Model!$B$8/Model!$B$7)^(12/Model!$B$10))-1)</f>
      </c>
    </row>
    <row r="16">
      <c r="A16" s="4" t="s">
        <v>14</v>
      </c>
      <c r="B16" t="str">
        <f>(Model!$B$8/((1+Model!$B$9)^(Model!$B$10/12)))</f>
      </c>
    </row>
    <row r="17">
      <c r="A17" s="4" t="s">
        <v>15</v>
      </c>
      <c r="B17" t="str">
        <f>((1-Model!$B$6)-Model!$B$13)</f>
      </c>
    </row>
    <row r="18">
      <c r="A18" s="4" t="s">
        <v>16</v>
      </c>
      <c r="B18" t="str">
        <f>((Model!$B$8/Model!$B$7)-1)</f>
      </c>
    </row>
    <row r="19">
      <c r="A19" s="4" t="s">
        <v>17</v>
      </c>
      <c r="B19" t="str">
        <f>(Model!$B$12/((1+Model!$B$9)^(Model!$B$10/12)))</f>
      </c>
    </row>
    <row r="20">
      <c r="A20" s="4" t="s">
        <v>18</v>
      </c>
      <c r="B20" t="str">
        <f>MAX(0,MIN(1,((Model!$B$7-Model!$B$11)/(Model!$B$16-Model!$B$11))))</f>
      </c>
    </row>
    <row r="21">
      <c r="A21" s="4" t="s">
        <v>19</v>
      </c>
      <c r="B21" t="str">
        <f>(((Model!$B$6*Model!$B$16)+(Model!$B$13*Model!$B$19))+(Model!$B$17*Model!$B$11))</f>
      </c>
    </row>
    <row r="22">
      <c r="A22" s="4" t="s">
        <v>20</v>
      </c>
      <c r="B22" t="str">
        <f>((Model!$B$21/Model!$B$7)-1)</f>
      </c>
    </row>
    <row r="23">
      <c r="A23" s="3" t="s">
        <v>21</v>
      </c>
    </row>
    <row r="24">
      <c r="A24" s="8" t="s">
        <v>22</v>
      </c>
      <c r="B24" s="6" t="str">
        <f>Model!$B$21</f>
      </c>
    </row>
    <row r="25">
      <c r="A25" s="4" t="s">
        <v>23</v>
      </c>
      <c r="B25" s="5" t="str">
        <f>Model!$B$22</f>
      </c>
    </row>
    <row r="26">
      <c r="A26" s="4" t="s">
        <v>24</v>
      </c>
      <c r="B26" s="6" t="str">
        <f>Model!$B$16</f>
      </c>
    </row>
    <row r="27">
      <c r="A27" s="4" t="s">
        <v>25</v>
      </c>
      <c r="B27" s="5" t="str">
        <f>Model!$B$17</f>
      </c>
    </row>
    <row r="28">
      <c r="A28" s="4" t="s">
        <v>26</v>
      </c>
      <c r="B28" s="5" t="str">
        <f>Model!$B$18</f>
      </c>
    </row>
    <row r="29">
      <c r="A29" s="4" t="s">
        <v>27</v>
      </c>
      <c r="B29" s="5" t="str">
        <f>Model!$B$15</f>
      </c>
    </row>
    <row r="30">
      <c r="A30" s="4" t="s">
        <v>28</v>
      </c>
      <c r="B30" s="5" t="str">
        <f>Model!$B$20</f>
      </c>
    </row>
    <row r="32">
      <c r="A32" s="3" t="s">
        <v>29</v>
      </c>
    </row>
    <row r="33">
      <c r="A33" s="9" t="s">
        <v>4</v>
      </c>
      <c r="B33" s="6">
        <v>12</v>
      </c>
      <c r="C33" s="6">
        <v>15.5</v>
      </c>
      <c r="D33" s="6">
        <v>19</v>
      </c>
      <c r="E33" s="6">
        <v>22</v>
      </c>
    </row>
    <row r="34">
      <c r="A34" s="5">
        <v>0.35</v>
      </c>
      <c r="B34" s="6">
        <v>20.3514366712031</v>
      </c>
      <c r="C34" s="6">
        <v>22.521436671203098</v>
      </c>
      <c r="D34" s="6">
        <v>24.6914366712031</v>
      </c>
      <c r="E34" s="6">
        <v>26.5514366712031</v>
      </c>
    </row>
    <row r="35">
      <c r="A35" s="5">
        <v>0.5</v>
      </c>
      <c r="B35" s="6">
        <v>23.619477233731423</v>
      </c>
      <c r="C35" s="6">
        <v>25.264477233731423</v>
      </c>
      <c r="D35" s="6">
        <v>26.909477233731423</v>
      </c>
      <c r="E35" s="6">
        <v>28.319477233731423</v>
      </c>
    </row>
    <row r="36">
      <c r="A36" s="5">
        <v>0.65</v>
      </c>
      <c r="B36" s="6">
        <v>26.88751779625974</v>
      </c>
      <c r="C36" s="6">
        <v>28.00751779625974</v>
      </c>
      <c r="D36" s="6">
        <v>29.12751779625974</v>
      </c>
      <c r="E36" s="6">
        <v>30.08751779625974</v>
      </c>
    </row>
    <row r="37">
      <c r="A37" s="5">
        <v>0.8</v>
      </c>
      <c r="B37" s="6">
        <v>30.155558358788063</v>
      </c>
      <c r="C37" s="6">
        <v>30.750558358788062</v>
      </c>
      <c r="D37" s="6">
        <v>31.345558358788065</v>
      </c>
      <c r="E37" s="6">
        <v>31.855558358788063</v>
      </c>
    </row>
    <row r="39">
      <c r="A39" s="3" t="s">
        <v>30</v>
      </c>
    </row>
    <row r="40">
      <c r="A40" s="4" t="s">
        <v>31</v>
      </c>
      <c r="B40" t="s">
        <v>32</v>
      </c>
    </row>
    <row r="41">
      <c r="A41" s="4" t="s">
        <v>33</v>
      </c>
      <c r="B41" t="s">
        <v>34</v>
      </c>
    </row>
    <row r="42">
      <c r="A42" s="4" t="s">
        <v>35</v>
      </c>
      <c r="B42" t="s">
        <v>36</v>
      </c>
    </row>
  </sheetData>
</worksheet>
</file>

<file path=xl/worksheets/sheet2.xml><?xml version="1.0" encoding="utf-8"?>
<worksheet xmlns="http://schemas.openxmlformats.org/spreadsheetml/2006/main">
  <dimension ref="A1"/>
  <sheetViews>
    <sheetView workbookViewId="0"/>
  </sheetViews>
  <cols>
    <col customWidth="true" max="1" min="1" width="44"/>
  </cols>
  <sheetData>
    <row r="1">
      <c r="A1" t="s">
        <v>49</v>
      </c>
    </row>
  </sheetData>
</worksheet>
</file>

<file path=xl/worksheets/sheet3.xml><?xml version="1.0" encoding="utf-8"?>
<worksheet xmlns="http://schemas.openxmlformats.org/spreadsheetml/2006/main">
  <dimension ref="A1"/>
  <sheetViews>
    <sheetView workbookViewId="0"/>
  </sheetViews>
  <cols>
    <col customWidth="true" max="1" min="1" width="60"/>
    <col customWidth="true" max="2" min="2" width="50"/>
  </cols>
  <sheetData>
    <row r="1">
      <c r="A1" s="3" t="s">
        <v>37</v>
      </c>
      <c r="B1" s="3" t="s">
        <v>38</v>
      </c>
      <c r="C1" s="3" t="s">
        <v>39</v>
      </c>
    </row>
    <row r="2">
      <c r="A2" t="s">
        <v>40</v>
      </c>
      <c r="B2" t="s">
        <v>41</v>
      </c>
      <c r="C2" t="s">
        <v>42</v>
      </c>
    </row>
    <row r="3">
      <c r="A3" t="s">
        <v>43</v>
      </c>
      <c r="B3" t="s">
        <v>44</v>
      </c>
      <c r="C3" t="s">
        <v>42</v>
      </c>
    </row>
    <row r="4">
      <c r="A4" t="s">
        <v>45</v>
      </c>
      <c r="B4" t="s">
        <v>46</v>
      </c>
      <c r="C4" t="s">
        <v>42</v>
      </c>
    </row>
    <row r="5">
      <c r="A5" t="s">
        <v>47</v>
      </c>
      <c r="B5" t="s">
        <v>44</v>
      </c>
      <c r="C5" t="s">
        <v>42</v>
      </c>
    </row>
    <row r="6">
      <c r="A6" t="s">
        <v>48</v>
      </c>
      <c r="B6" t="s">
        <v>32</v>
      </c>
      <c r="C6" t="s">
        <v>42</v>
      </c>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