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loud_growth_to_2027">Model!$B$8</definedName>
    <definedName name="diluted_shares">Model!$B$14</definedName>
    <definedName name="normalized_tax_rate">Model!$B$16</definedName>
    <definedName name="other_bets_value">Model!$B$17</definedName>
    <definedName name="services_qtr_operating_income">Model!$B$21</definedName>
    <definedName name="services_2027_after_tax_earnings">Model!$B$26</definedName>
    <definedName name="cloud_revenue_multiple">Model!$B$10</definedName>
    <definedName name="long_term_debt">Model!$B$15</definedName>
    <definedName name="preferred_stock">Model!$B$18</definedName>
    <definedName name="services_pe">Model!$B$20</definedName>
    <definedName name="net_cash_common">Model!$B$25</definedName>
    <definedName name="corporate_cost_drag">Model!$B$28</definedName>
    <definedName name="services_value">Model!$B$29</definedName>
    <definedName name="upside_calc">Model!$B$32</definedName>
    <definedName name="cloud_qtr_revenue">Model!$B$9</definedName>
    <definedName name="corporate_cost_multiple">Model!$B$12</definedName>
    <definedName name="current_price">Model!$B$13</definedName>
    <definedName name="cloud_2027_revenue">Model!$B$23</definedName>
    <definedName name="cloud_value">Model!$B$27</definedName>
    <definedName name="equity_value_calc">Model!$B$30</definedName>
    <definedName name="fair_value_calc">Model!$B$31</definedName>
    <definedName name="alphabet_qtr_costs">Model!$B$6</definedName>
    <definedName name="cash_and_market_securities">Model!$B$7</definedName>
    <definedName name="corporate_cost_growth_to_2027">Model!$B$11</definedName>
    <definedName name="services_growth_to_2027">Model!$B$19</definedName>
    <definedName name="corporate_2027_after_tax_cost">Model!$B$24</definedName>
  </definedNames>
  <calcPr calcId="122211" fullCalcOnLoad="true"/>
</workbook>
</file>

<file path=xl/sharedStrings.xml><?xml version="1.0" encoding="utf-8"?>
<sst xmlns="http://schemas.openxmlformats.org/spreadsheetml/2006/main" count="63" uniqueCount="63">
  <si>
    <t>Alphabet Q2 2026 SOTP valuation</t>
  </si>
  <si>
    <t>Q2 2026 refresh of the Alphabet tracked-valuation SOTP using the linked valuation's required segment-by-segment framework, reviewed again on 2026-07-27 after the 8-K earnings release, Q2 Form 10-Q, earnings-call transcript, and current market price were available. Google Services is valued on FY2027E after-tax operating earnings, Google Cloud on FY2027E revenue, Other Bets on a venture-style NPV, and Alphabet-level shared AI costs are capitalized as a valuation drag. Net cash available to common stockholders excludes long-term debt and mandatory convertible preferred stock. Reported GAAP EPS is not used because Q2 included $98.0B of primarily unrealized equity-security gains.</t>
  </si>
  <si>
    <t>As of 2026-07-27  ·  Currency: USD  ·  https://modeledge.ai/model/fm_e481aeb5cb1f453d191a7a78e9ac22d8</t>
  </si>
  <si>
    <t>Inputs</t>
  </si>
  <si>
    <t>Q2 Alphabet-level operating costs</t>
  </si>
  <si>
    <t>Cash and marketable securities</t>
  </si>
  <si>
    <t>Cloud revenue growth to FY2027E</t>
  </si>
  <si>
    <t>Q2 Google Cloud revenue</t>
  </si>
  <si>
    <t>Google Cloud FY2027E revenue multiple</t>
  </si>
  <si>
    <t>Alphabet-level cost growth to FY2027E</t>
  </si>
  <si>
    <t>Alphabet-level cost capitalization multiple</t>
  </si>
  <si>
    <t>Current GOOGL price</t>
  </si>
  <si>
    <t>Diluted common shares</t>
  </si>
  <si>
    <t>Long-term debt</t>
  </si>
  <si>
    <t>Normalized tax rate</t>
  </si>
  <si>
    <t>Other Bets venture NPV</t>
  </si>
  <si>
    <t>Mandatory convertible preferred stock</t>
  </si>
  <si>
    <t>Services earnings growth to FY2027E</t>
  </si>
  <si>
    <t>Google Services FY2027E P/E</t>
  </si>
  <si>
    <t>Q2 Google Services operating income</t>
  </si>
  <si>
    <t>Calculations</t>
  </si>
  <si>
    <t>cloud_2027_revenue</t>
  </si>
  <si>
    <t>corporate_2027_after_tax_cost</t>
  </si>
  <si>
    <t>net_cash_common</t>
  </si>
  <si>
    <t>services_2027_after_tax_earnings</t>
  </si>
  <si>
    <t>cloud_value</t>
  </si>
  <si>
    <t>corporate_cost_drag</t>
  </si>
  <si>
    <t>services_value</t>
  </si>
  <si>
    <t>equity_value_calc</t>
  </si>
  <si>
    <t>fair_value_calc</t>
  </si>
  <si>
    <t>upside_calc</t>
  </si>
  <si>
    <t>Outputs</t>
  </si>
  <si>
    <t>Fair value</t>
  </si>
  <si>
    <t>Upside/downside</t>
  </si>
  <si>
    <t>Implied common equity value</t>
  </si>
  <si>
    <t>Google Services value</t>
  </si>
  <si>
    <t>Google Cloud value</t>
  </si>
  <si>
    <t>Other Bets value</t>
  </si>
  <si>
    <t>Net cash available to common</t>
  </si>
  <si>
    <t>Capitalized Alphabet-level cost drag</t>
  </si>
  <si>
    <t>FY2027E Services after-tax operating earnings</t>
  </si>
  <si>
    <t>FY2027E Cloud revenue</t>
  </si>
  <si>
    <t>Scenarios (reference)</t>
  </si>
  <si>
    <t>base</t>
  </si>
  <si>
    <t/>
  </si>
  <si>
    <t>bear</t>
  </si>
  <si>
    <t>cloud_growth_to_2027 = 0.25, cloud_revenue_multiple = 8, corporate_cost_growth_to_2027 = 0.15, corporate_cost_multiple = 18, normalized_tax_rate = 0.18, other_bets_value = 25, services_growth_to_2027 = 0.05, services_pe = 18</t>
  </si>
  <si>
    <t>bull</t>
  </si>
  <si>
    <t>cloud_growth_to_2027 = 0.5, cloud_revenue_multiple = 12, corporate_cost_growth_to_2027 = 0.05, corporate_cost_multiple = 13, normalized_tax_rate = 0.14, other_bets_value = 100, services_growth_to_2027 = 0.18, services_pe = 22</t>
  </si>
  <si>
    <t>Claim</t>
  </si>
  <si>
    <t>URL</t>
  </si>
  <si>
    <t>Accessed</t>
  </si>
  <si>
    <t>Alphabet Q2 2026 revenue was $119.796B; Google Services revenue was $94.540B with $39.544B of operating income, and Google Cloud revenue was $24.768B with $8.814B of operating income.</t>
  </si>
  <si>
    <t>https://storage.googleapis.com/d8a084c25db2/0001652044/0001652044-26-000066/googexhibit991q22026.htm</t>
  </si>
  <si>
    <t>2026-07-27</t>
  </si>
  <si>
    <t>The Q2 2026 Form 10-Q reports $242.474B of cash, cash equivalents, and marketable securities; $98.165B of long-term debt; $18.023B of mandatory convertible preferred stock; and 12.309B diluted shares for Q2.</t>
  </si>
  <si>
    <t>https://www.sec.gov/Archives/edgar/data/1652044/000165204426000071/</t>
  </si>
  <si>
    <t>Q2 operating cash flow was about $39.1B, capex was about $44.9B, and free cash flow was about negative $5.9B, reflecting AI infrastructure investment.</t>
  </si>
  <si>
    <t>https://www.youtube.com/watch?v=LzExSq9DU9w</t>
  </si>
  <si>
    <t>Management said Cloud backlog reached $514B; model APIs processed about 22B tokens per minute; AI Mode exceeded 1B monthly active users; and the Gemini app had 950M monthly active users.</t>
  </si>
  <si>
    <t>GOOGL provider price was $327.875 at 2026-07-27 13:39:42 UTC.</t>
  </si>
  <si>
    <t>https://www.google.com/finance/quote/GOOGL:NASDAQ</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</si>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</sst>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7">
    <numFmt numFmtId="164" formatCode="&quot;$&quot;0.0"/>
    <numFmt numFmtId="165" formatCode="0.0%"/>
    <numFmt numFmtId="166" formatCode="&quot;$&quot;0.00"/>
    <numFmt numFmtId="167" formatCode="0.000"/>
    <numFmt numFmtId="168" formatCode="&quot;$&quot;0"/>
    <numFmt numFmtId="169" formatCode="&quot;$&quot;#,##0"/>
    <numFmt numFmtId="170" formatCode="&quot;$&quot;#,##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3">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0" fontId="3" fillId="0" borderId="0" xfId="0" applyFont="true" applyAlignment="false">
      <alignment/>
    </xf>
    <xf numFmtId="169" fontId="0" fillId="0" borderId="0" xfId="0" applyNumberFormat="true" applyAlignment="false">
      <alignment/>
    </xf>
    <xf numFmtId="170"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5.789</v>
      </c>
    </row>
    <row r="7">
      <c r="A7" s="4" t="s">
        <v>5</v>
      </c>
      <c r="B7" s="5">
        <v>242.474</v>
      </c>
    </row>
    <row r="8">
      <c r="A8" s="4" t="s">
        <v>6</v>
      </c>
      <c r="B8" s="6">
        <v>0.35</v>
      </c>
    </row>
    <row r="9">
      <c r="A9" s="4" t="s">
        <v>7</v>
      </c>
      <c r="B9" s="5">
        <v>24.768</v>
      </c>
    </row>
    <row r="10">
      <c r="A10" s="4" t="s">
        <v>8</v>
      </c>
      <c r="B10">
        <v>10</v>
      </c>
    </row>
    <row r="11">
      <c r="A11" s="4" t="s">
        <v>9</v>
      </c>
      <c r="B11" s="6">
        <v>0.1</v>
      </c>
    </row>
    <row r="12">
      <c r="A12" s="4" t="s">
        <v>10</v>
      </c>
      <c r="B12">
        <v>15</v>
      </c>
    </row>
    <row r="13">
      <c r="A13" s="4" t="s">
        <v>11</v>
      </c>
      <c r="B13" s="7">
        <v>327.875</v>
      </c>
    </row>
    <row r="14">
      <c r="A14" s="4" t="s">
        <v>12</v>
      </c>
      <c r="B14" s="8">
        <v>12.309</v>
      </c>
    </row>
    <row r="15">
      <c r="A15" s="4" t="s">
        <v>13</v>
      </c>
      <c r="B15" s="5">
        <v>98.165</v>
      </c>
    </row>
    <row r="16">
      <c r="A16" s="4" t="s">
        <v>14</v>
      </c>
      <c r="B16" s="6">
        <v>0.16</v>
      </c>
    </row>
    <row r="17">
      <c r="A17" s="4" t="s">
        <v>15</v>
      </c>
      <c r="B17" s="9">
        <v>50</v>
      </c>
    </row>
    <row r="18">
      <c r="A18" s="4" t="s">
        <v>16</v>
      </c>
      <c r="B18" s="5">
        <v>18.023</v>
      </c>
    </row>
    <row r="19">
      <c r="A19" s="4" t="s">
        <v>17</v>
      </c>
      <c r="B19" s="6">
        <v>0.12</v>
      </c>
    </row>
    <row r="20">
      <c r="A20" s="4" t="s">
        <v>18</v>
      </c>
      <c r="B20">
        <v>20</v>
      </c>
    </row>
    <row r="21">
      <c r="A21" s="4" t="s">
        <v>19</v>
      </c>
      <c r="B21" s="5">
        <v>39.544</v>
      </c>
    </row>
    <row r="22">
      <c r="A22" s="3" t="s">
        <v>20</v>
      </c>
    </row>
    <row r="23">
      <c r="A23" s="4" t="s">
        <v>21</v>
      </c>
      <c r="B23" t="str">
        <f>((Model!$B$9*4)*(1+Model!$B$8))</f>
      </c>
    </row>
    <row r="24">
      <c r="A24" s="4" t="s">
        <v>22</v>
      </c>
      <c r="B24" t="str">
        <f>(((Model!$B$6*4)*(1+Model!$B$11))*(1-Model!$B$16))</f>
      </c>
    </row>
    <row r="25">
      <c r="A25" s="4" t="s">
        <v>23</v>
      </c>
      <c r="B25" t="str">
        <f>((Model!$B$7-Model!$B$15)-Model!$B$18)</f>
      </c>
    </row>
    <row r="26">
      <c r="A26" s="4" t="s">
        <v>24</v>
      </c>
      <c r="B26" t="str">
        <f>(((Model!$B$21*4)*(1+Model!$B$19))*(1-Model!$B$16))</f>
      </c>
    </row>
    <row r="27">
      <c r="A27" s="4" t="s">
        <v>25</v>
      </c>
      <c r="B27" t="str">
        <f>(Model!$B$23*Model!$B$10)</f>
      </c>
    </row>
    <row r="28">
      <c r="A28" s="4" t="s">
        <v>26</v>
      </c>
      <c r="B28" t="str">
        <f>(Model!$B$24*Model!$B$12)</f>
      </c>
    </row>
    <row r="29">
      <c r="A29" s="4" t="s">
        <v>27</v>
      </c>
      <c r="B29" t="str">
        <f>(Model!$B$26*Model!$B$20)</f>
      </c>
    </row>
    <row r="30">
      <c r="A30" s="4" t="s">
        <v>28</v>
      </c>
      <c r="B30" t="str">
        <f>((((Model!$B$29+Model!$B$27)+Model!$B$17)+Model!$B$25)-Model!$B$28)</f>
      </c>
    </row>
    <row r="31">
      <c r="A31" s="4" t="s">
        <v>29</v>
      </c>
      <c r="B31" t="str">
        <f>(Model!$B$30/Model!$B$14)</f>
      </c>
    </row>
    <row r="32">
      <c r="A32" s="4" t="s">
        <v>30</v>
      </c>
      <c r="B32" t="str">
        <f>((Model!$B$31/Model!$B$13)-1)</f>
      </c>
    </row>
    <row r="33">
      <c r="A33" s="3" t="s">
        <v>31</v>
      </c>
    </row>
    <row r="34">
      <c r="A34" s="10" t="s">
        <v>32</v>
      </c>
      <c r="B34" s="7" t="str">
        <f>Model!$B$31</f>
      </c>
    </row>
    <row r="35">
      <c r="A35" s="10" t="s">
        <v>33</v>
      </c>
      <c r="B35" s="6" t="str">
        <f>Model!$B$32</f>
      </c>
    </row>
    <row r="36">
      <c r="A36" s="4" t="s">
        <v>34</v>
      </c>
      <c r="B36" s="11" t="str">
        <f>Model!$B$30</f>
      </c>
    </row>
    <row r="37">
      <c r="A37" s="4" t="s">
        <v>35</v>
      </c>
      <c r="B37" s="11" t="str">
        <f>Model!$B$29</f>
      </c>
    </row>
    <row r="38">
      <c r="A38" s="4" t="s">
        <v>36</v>
      </c>
      <c r="B38" s="11" t="str">
        <f>Model!$B$27</f>
      </c>
    </row>
    <row r="39">
      <c r="A39" s="4" t="s">
        <v>37</v>
      </c>
      <c r="B39" s="11" t="str">
        <f>Model!$B$17</f>
      </c>
    </row>
    <row r="40">
      <c r="A40" s="4" t="s">
        <v>38</v>
      </c>
      <c r="B40" s="11" t="str">
        <f>Model!$B$25</f>
      </c>
    </row>
    <row r="41">
      <c r="A41" s="4" t="s">
        <v>39</v>
      </c>
      <c r="B41" s="11" t="str">
        <f>Model!$B$28</f>
      </c>
    </row>
    <row r="42">
      <c r="A42" s="4" t="s">
        <v>40</v>
      </c>
      <c r="B42" s="12" t="str">
        <f>Model!$B$26</f>
      </c>
    </row>
    <row r="43">
      <c r="A43" s="4" t="s">
        <v>41</v>
      </c>
      <c r="B43" s="12" t="str">
        <f>Model!$B$23</f>
      </c>
    </row>
    <row r="45">
      <c r="A45" s="3" t="s">
        <v>42</v>
      </c>
    </row>
    <row r="46">
      <c r="A46" s="4" t="s">
        <v>43</v>
      </c>
      <c r="B46" t="s">
        <v>44</v>
      </c>
    </row>
    <row r="47">
      <c r="A47" s="4" t="s">
        <v>45</v>
      </c>
      <c r="B47" t="s">
        <v>46</v>
      </c>
    </row>
    <row r="48">
      <c r="A48" s="4" t="s">
        <v>47</v>
      </c>
      <c r="B48" t="s">
        <v>48</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49</v>
      </c>
      <c r="B1" s="3" t="s">
        <v>50</v>
      </c>
      <c r="C1" s="3" t="s">
        <v>51</v>
      </c>
    </row>
    <row r="2">
      <c r="A2" t="s">
        <v>52</v>
      </c>
      <c r="B2" t="s">
        <v>53</v>
      </c>
      <c r="C2" t="s">
        <v>54</v>
      </c>
    </row>
    <row r="3">
      <c r="A3" t="s">
        <v>55</v>
      </c>
      <c r="B3" t="s">
        <v>56</v>
      </c>
      <c r="C3" t="s">
        <v>54</v>
      </c>
    </row>
    <row r="4">
      <c r="A4" t="s">
        <v>57</v>
      </c>
      <c r="B4" t="s">
        <v>58</v>
      </c>
      <c r="C4" t="s">
        <v>54</v>
      </c>
    </row>
    <row r="5">
      <c r="A5" t="s">
        <v>59</v>
      </c>
      <c r="B5" t="s">
        <v>58</v>
      </c>
      <c r="C5" t="s">
        <v>54</v>
      </c>
    </row>
    <row r="6">
      <c r="A6" t="s">
        <v>60</v>
      </c>
      <c r="B6" t="s">
        <v>61</v>
      </c>
      <c r="C6" t="s">
        <v>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