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odel" sheetId="1" r:id="rId1"/>
    <sheet name="Calc" sheetId="2" r:id="rId4"/>
    <sheet name="Sources" sheetId="3" r:id="rId6"/>
  </sheets>
  <definedNames>
    <definedName name="normalized_net_income_usd_m">Model!$B$13</definedName>
    <definedName name="forward_adjusted_eps">Model!$B$14</definedName>
    <definedName name="fair_value">Model!$B$15</definedName>
    <definedName name="implied_equity_value_usd_m">Model!$B$16</definedName>
    <definedName name="current_price">Model!$B$6</definedName>
    <definedName name="operating_earnings_growth">Model!$B$9</definedName>
    <definedName name="target_pe">Model!$B$10</definedName>
    <definedName name="upside">Model!$B$17</definedName>
    <definedName name="current_diluted_shares_m">Model!$B$5</definedName>
    <definedName name="fy26_adjusted_eps">Model!$B$7</definedName>
    <definedName name="net_share_reduction">Model!$B$8</definedName>
    <definedName name="forward_shares_m">Model!$B$12</definedName>
  </definedNames>
  <calcPr calcId="122211" fullCalcOnLoad="true"/>
</workbook>
</file>

<file path=xl/sharedStrings.xml><?xml version="1.0" encoding="utf-8"?>
<sst xmlns="http://schemas.openxmlformats.org/spreadsheetml/2006/main" count="47" uniqueCount="47">
  <si>
    <t>H&amp;R Block normalized EPS valuation</t>
  </si>
  <si>
    <t>As of 2026-09-29  ·  Currency: USD  ·  https://modeledge.ai/model/fm_e653547bc21ae1d77a734df59af0cc0a</t>
  </si>
  <si>
    <t>Inputs</t>
  </si>
  <si>
    <t>Current diluted shares</t>
  </si>
  <si>
    <t>Current share price</t>
  </si>
  <si>
    <t>FY2026 adjusted EPS</t>
  </si>
  <si>
    <t>FY2027 net share reduction</t>
  </si>
  <si>
    <t>FY2027 operating earnings growth</t>
  </si>
  <si>
    <t>Target forward P/E</t>
  </si>
  <si>
    <t>Calculations</t>
  </si>
  <si>
    <t>forward_shares_m</t>
  </si>
  <si>
    <t>normalized_net_income_usd_m</t>
  </si>
  <si>
    <t>forward_adjusted_eps</t>
  </si>
  <si>
    <t>fair_value</t>
  </si>
  <si>
    <t>implied_equity_value_usd_m</t>
  </si>
  <si>
    <t>upside</t>
  </si>
  <si>
    <t>Outputs</t>
  </si>
  <si>
    <t>FY2027 normalized net income</t>
  </si>
  <si>
    <t>FY2027 diluted shares</t>
  </si>
  <si>
    <t>FY2027 normalized adjusted EPS</t>
  </si>
  <si>
    <t>Implied equity value</t>
  </si>
  <si>
    <t>Fair value per share</t>
  </si>
  <si>
    <t>Upside / downside</t>
  </si>
  <si>
    <t>Scenarios (reference)</t>
  </si>
  <si>
    <t>base</t>
  </si>
  <si>
    <t/>
  </si>
  <si>
    <t>bear</t>
  </si>
  <si>
    <t>net_share_reduction = 0.02, operating_earnings_growth = -0.05, target_pe = 7</t>
  </si>
  <si>
    <t>bull</t>
  </si>
  <si>
    <t>net_share_reduction = 0.08, operating_earnings_growth = 0.08, target_pe = 13</t>
  </si>
  <si>
    <t>Claim</t>
  </si>
  <si>
    <t>URL</t>
  </si>
  <si>
    <t>Accessed</t>
  </si>
  <si>
    <t>September 29 Modeledge reference HRB stock price $40.58, retrieved 2026-09-29T15:15:03.816892-06:00; a post-session reference snapshot, not an asserted official close. No operating or intrinsic valuation inputs changed in this review.</t>
  </si>
  <si>
    <t>2026-09-29</t>
  </si>
  <si>
    <t>September 29 proxy review: proposed 2026 plan reserves 6.5M shares and replaces 8.242771M unused 2018-plan capacity; it is subject to November 10 approval and is not issued dilution. 2.220954M outstanding unvested awards were disclosed at September 11, and 122.493064M basic shares at the September 15 record date. Do not substitute basic shares for the existing weighted diluted EPS denominator or add all authorized awards. Retain $5.31 FY2026 EPS, 9.812% operating growth, 5% net share reduction and 10x. ARS PDF could not be extracted/opened; full annual review remains unresolved.</t>
  </si>
  <si>
    <t>https://modeledge.ai/company/HRB/filing/DEF%2014A/0001104659-26-111942</t>
  </si>
  <si>
    <t>Additional supporting record for the September 29 HRB review.</t>
  </si>
  <si>
    <t>https://modeledge.ai/company/HRB/filing/DEFA14A/0001104659-26-111945</t>
  </si>
  <si>
    <t>FY2026 adjusted EPS was $5.31. FY2027 guidance calls for $4.11B-$4.16B revenue, $1.11B-$1.14B adjusted EBITDA, and $6.04-$6.24 adjusted diluted EPS.</t>
  </si>
  <si>
    <t>https://www.sec.gov/Archives/edgar/data/12659/000001265926000019/q4fy26earningsrelease.htm</t>
  </si>
  <si>
    <t>2026-08-11</t>
  </si>
  <si>
    <t>Management raised FY2026 adjusted diluted EPS guidance to $5.10-$5.20 and reported 127.813 million Q3 diluted weighted-average shares; the board also authorized an incremental $100 million of Q4 repurchases within the existing program.</t>
  </si>
  <si>
    <t>https://www.sec.gov/Archives/edgar/data/12659/000001265926000015/q3fy26earningrelease.htm</t>
  </si>
  <si>
    <t>HRB current market quotation used as the comparison price on July 29, 2026.</t>
  </si>
  <si>
    <t>https://www.nyse.com/quote/XNYS:HRB</t>
  </si>
  <si>
    <t>Intermediate calculations materialized from expressions; referenced by formulas on the Model sheet.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</si>
</sst>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4">
    <numFmt numFmtId="164" formatCode="#,##0.0"/>
    <numFmt numFmtId="165" formatCode="&quot;$&quot;0.00"/>
    <numFmt numFmtId="166" formatCode="0.0%"/>
    <numFmt numFmtId="167" formatCode="&quot;$&quot;#,##0"/>
  </numFmts>
  <fonts count="5">
    <font>
      <name val="Calibri"/>
      <family val="2"/>
      <color theme="1"/>
      <sz val="11"/>
    </font>
    <font>
      <family val="2"/>
      <b val="1"/>
      <color/>
      <sz val="14"/>
    </font>
    <font>
      <family val="2"/>
      <color rgb="FF808080"/>
      <sz val="10"/>
    </font>
    <font>
      <family val="2"/>
      <b val="1"/>
      <color/>
    </font>
    <font>
      <family val="2"/>
      <color/>
      <sz val="11"/>
    </font>
  </fonts>
  <fills count="3">
    <fill>
      <patternFill patternType="none"/>
    </fill>
    <fill>
      <patternFill patternType="gray125"/>
    </fill>
    <fill>
      <patternFill patternType="solid">
        <fgColor rgb="FFEFEFEF"/>
      </patternFill>
    </fill>
  </fills>
  <borders count="1">
    <border>
      <left/>
      <right/>
      <top/>
      <bottom/>
      <diagonal/>
    </border>
  </borders>
  <cellStyleXfs count="1">
    <xf numFmtId="0" fontId="0" fillId="0" borderId="0"/>
  </cellStyleXfs>
  <cellXfs count="9">
    <xf numFmtId="0" fontId="0" fillId="0" borderId="0" xfId="0"/>
    <xf numFmtId="0" fontId="1" fillId="0" borderId="0" xfId="0" applyFont="true" applyAlignment="false">
      <alignment/>
    </xf>
    <xf numFmtId="0" fontId="2" fillId="0" borderId="0" xfId="0" applyFont="true" applyAlignment="false">
      <alignment/>
    </xf>
    <xf numFmtId="0" fontId="3" fillId="2" borderId="0" xfId="0" applyFont="true" applyFill="true" applyAlignment="false">
      <alignment/>
    </xf>
    <xf numFmtId="0" fontId="4" fillId="0" borderId="0" xfId="0" applyFont="true" applyAlignment="false">
      <alignment/>
    </xf>
    <xf numFmtId="164" fontId="0" fillId="0" borderId="0" xfId="0" applyNumberFormat="true" applyAlignment="false">
      <alignment/>
    </xf>
    <xf numFmtId="165" fontId="0" fillId="0" borderId="0" xfId="0" applyNumberFormat="true" applyAlignment="false">
      <alignment/>
    </xf>
    <xf numFmtId="166" fontId="0" fillId="0" borderId="0" xfId="0" applyNumberFormat="true" applyAlignment="false">
      <alignment/>
    </xf>
    <xf numFmtId="167" fontId="0" fillId="0" borderId="0" xfId="0" applyNumberFormat="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worksheets/sheet2.xml" Type="http://schemas.openxmlformats.org/officeDocument/2006/relationships/worksheet"></Relationship><Relationship Id="rId5" Target="/xl/sharedStrings.xml" Type="http://schemas.openxmlformats.org/officeDocument/2006/relationships/sharedStrings"></Relationship><Relationship Id="rId6" Target="worksheets/sheet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36"/>
  </cols>
  <sheetData>
    <row r="1">
      <c r="A1" s="1" t="s">
        <v>0</v>
      </c>
    </row>
    <row r="2">
      <c r="A2" s="2" t="s">
        <v>1</v>
      </c>
    </row>
    <row r="4">
      <c r="A4" s="3" t="s">
        <v>2</v>
      </c>
    </row>
    <row r="5">
      <c r="A5" s="4" t="s">
        <v>3</v>
      </c>
      <c r="B5" s="5">
        <v>126.989</v>
      </c>
    </row>
    <row r="6">
      <c r="A6" s="4" t="s">
        <v>4</v>
      </c>
      <c r="B6" s="6">
        <v>40.58</v>
      </c>
    </row>
    <row r="7">
      <c r="A7" s="4" t="s">
        <v>5</v>
      </c>
      <c r="B7" s="6">
        <v>5.31</v>
      </c>
    </row>
    <row r="8">
      <c r="A8" s="4" t="s">
        <v>6</v>
      </c>
      <c r="B8" s="7">
        <v>0.05</v>
      </c>
    </row>
    <row r="9">
      <c r="A9" s="4" t="s">
        <v>7</v>
      </c>
      <c r="B9" s="7">
        <v>0.09812</v>
      </c>
    </row>
    <row r="10">
      <c r="A10" s="4" t="s">
        <v>8</v>
      </c>
      <c r="B10">
        <v>10</v>
      </c>
    </row>
    <row r="11">
      <c r="A11" s="3" t="s">
        <v>9</v>
      </c>
    </row>
    <row r="12">
      <c r="A12" s="4" t="s">
        <v>10</v>
      </c>
      <c r="B12" t="str">
        <f>(Model!$B$5*(1-Model!$B$8))</f>
      </c>
    </row>
    <row r="13">
      <c r="A13" s="4" t="s">
        <v>11</v>
      </c>
      <c r="B13" t="str">
        <f>((Model!$B$7*Model!$B$5)*(1+Model!$B$9))</f>
      </c>
    </row>
    <row r="14">
      <c r="A14" s="4" t="s">
        <v>12</v>
      </c>
      <c r="B14" t="str">
        <f>(Model!$B$13/Model!$B$12)</f>
      </c>
    </row>
    <row r="15">
      <c r="A15" s="4" t="s">
        <v>13</v>
      </c>
      <c r="B15" t="str">
        <f>(Model!$B$14*Model!$B$10)</f>
      </c>
    </row>
    <row r="16">
      <c r="A16" s="4" t="s">
        <v>14</v>
      </c>
      <c r="B16" t="str">
        <f>(Model!$B$15*Model!$B$12)</f>
      </c>
    </row>
    <row r="17">
      <c r="A17" s="4" t="s">
        <v>15</v>
      </c>
      <c r="B17" t="str">
        <f>((Model!$B$15/Model!$B$6)-1)</f>
      </c>
    </row>
    <row r="18">
      <c r="A18" s="3" t="s">
        <v>16</v>
      </c>
    </row>
    <row r="19">
      <c r="A19" s="4" t="s">
        <v>17</v>
      </c>
      <c r="B19" s="8" t="str">
        <f>Model!$B$13</f>
      </c>
    </row>
    <row r="20">
      <c r="A20" s="4" t="s">
        <v>18</v>
      </c>
      <c r="B20" s="5" t="str">
        <f>Model!$B$12</f>
      </c>
    </row>
    <row r="21">
      <c r="A21" s="4" t="s">
        <v>19</v>
      </c>
      <c r="B21" s="6" t="str">
        <f>Model!$B$14</f>
      </c>
    </row>
    <row r="22">
      <c r="A22" s="4" t="s">
        <v>20</v>
      </c>
      <c r="B22" s="8" t="str">
        <f>Model!$B$16</f>
      </c>
    </row>
    <row r="23">
      <c r="A23" s="4" t="s">
        <v>21</v>
      </c>
      <c r="B23" s="6" t="str">
        <f>Model!$B$15</f>
      </c>
    </row>
    <row r="24">
      <c r="A24" s="4" t="s">
        <v>22</v>
      </c>
      <c r="B24" s="7" t="str">
        <f>Model!$B$17</f>
      </c>
    </row>
    <row r="26">
      <c r="A26" s="3" t="s">
        <v>23</v>
      </c>
    </row>
    <row r="27">
      <c r="A27" s="4" t="s">
        <v>24</v>
      </c>
      <c r="B27" t="s">
        <v>25</v>
      </c>
    </row>
    <row r="28">
      <c r="A28" s="4" t="s">
        <v>26</v>
      </c>
      <c r="B28" t="s">
        <v>27</v>
      </c>
    </row>
    <row r="29">
      <c r="A29" s="4" t="s">
        <v>28</v>
      </c>
      <c r="B29" t="s">
        <v>29</v>
      </c>
    </row>
  </sheetData>
</worksheet>
</file>

<file path=xl/worksheets/sheet2.xml><?xml version="1.0" encoding="utf-8"?>
<worksheet xmlns="http://schemas.openxmlformats.org/spreadsheetml/2006/main">
  <dimension ref="A1"/>
  <sheetViews>
    <sheetView workbookViewId="0"/>
  </sheetViews>
  <cols>
    <col customWidth="true" max="1" min="1" width="44"/>
  </cols>
  <sheetData>
    <row r="1">
      <c r="A1" t="s">
        <v>46</v>
      </c>
    </row>
  </sheetData>
</worksheet>
</file>

<file path=xl/worksheets/sheet3.xml><?xml version="1.0" encoding="utf-8"?>
<worksheet xmlns="http://schemas.openxmlformats.org/spreadsheetml/2006/main">
  <dimension ref="A1"/>
  <sheetViews>
    <sheetView workbookViewId="0"/>
  </sheetViews>
  <cols>
    <col customWidth="true" max="1" min="1" width="60"/>
    <col customWidth="true" max="2" min="2" width="50"/>
  </cols>
  <sheetData>
    <row r="1">
      <c r="A1" s="3" t="s">
        <v>30</v>
      </c>
      <c r="B1" s="3" t="s">
        <v>31</v>
      </c>
      <c r="C1" s="3" t="s">
        <v>32</v>
      </c>
    </row>
    <row r="2">
      <c r="A2" t="s">
        <v>33</v>
      </c>
      <c r="B2" t="s">
        <v>25</v>
      </c>
      <c r="C2" t="s">
        <v>34</v>
      </c>
    </row>
    <row r="3">
      <c r="A3" t="s">
        <v>35</v>
      </c>
      <c r="B3" t="s">
        <v>36</v>
      </c>
      <c r="C3" t="s">
        <v>34</v>
      </c>
    </row>
    <row r="4">
      <c r="A4" t="s">
        <v>37</v>
      </c>
      <c r="B4" t="s">
        <v>38</v>
      </c>
      <c r="C4" t="s">
        <v>34</v>
      </c>
    </row>
    <row r="5">
      <c r="A5" t="s">
        <v>39</v>
      </c>
      <c r="B5" t="s">
        <v>40</v>
      </c>
      <c r="C5" t="s">
        <v>41</v>
      </c>
    </row>
    <row r="6">
      <c r="A6" t="s">
        <v>42</v>
      </c>
      <c r="B6" t="s">
        <v>43</v>
      </c>
      <c r="C6" t="s">
        <v>25</v>
      </c>
    </row>
    <row r="7">
      <c r="A7" t="s">
        <v>44</v>
      </c>
      <c r="B7" t="s">
        <v>45</v>
      </c>
      <c r="C7" t="s">
        <v>25</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