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Model!$B$8</definedName>
    <definedName name="fcf_yield">Model!$B$10</definedName>
    <definedName name="lease_debt_m">Model!$B$11</definedName>
    <definedName name="market_equity_m">Model!$B$14</definedName>
    <definedName name="net_cash_m">Model!$B$15</definedName>
    <definedName name="implied_equity_value_m">Model!$B$19</definedName>
    <definedName name="upside">Model!$B$21</definedName>
    <definedName name="cash_m">Model!$B$7</definedName>
    <definedName name="diluted_shares_m">Model!$B$9</definedName>
    <definedName name="normalized_fcf_m">Model!$B$12</definedName>
    <definedName name="operating_equity_m">Model!$B$16</definedName>
    <definedName name="implied_fcf_yield">Model!$B$17</definedName>
    <definedName name="market_ev_m">Model!$B$18</definedName>
    <definedName name="fair_value">Model!$B$20</definedName>
  </definedNames>
  <calcPr calcId="122211" fullCalcOnLoad="true"/>
</workbook>
</file>

<file path=xl/sharedStrings.xml><?xml version="1.0" encoding="utf-8"?>
<sst xmlns="http://schemas.openxmlformats.org/spreadsheetml/2006/main" count="51" uniqueCount="51">
  <si>
    <t>OMS Energy cash-adjusted FCF yield</t>
  </si>
  <si>
    <t xml:space="preserve">Original FCF yield for OMS Energy Technologies. No public Modeledge model existed. This is not a mining NAV and not an EV/ARR. Valuation basis is a required FCF yield on normalized owner earnings, plus unrestricted cash net of leases. FY26 adjusted FCF of $52.5M includes a $15.4M inventory draw that management says will reverse as they restock toward $20-25M.
</t>
  </si>
  <si>
    <t>As of 2026-08-26  ·  Currency: USD  ·  https://modeledge.ai/model/fm_eb92ae86b1c243426cd000bc0c84dde6</t>
  </si>
  <si>
    <t>Valuation</t>
  </si>
  <si>
    <t>Inputs</t>
  </si>
  <si>
    <t>Unrestricted cash</t>
  </si>
  <si>
    <t>Current price</t>
  </si>
  <si>
    <t>Shares outstanding</t>
  </si>
  <si>
    <t>Required FCF yield</t>
  </si>
  <si>
    <t>Lease liabilities</t>
  </si>
  <si>
    <t>Normalized owner FCF</t>
  </si>
  <si>
    <t>Calculations</t>
  </si>
  <si>
    <t>market_equity_m</t>
  </si>
  <si>
    <t>net_cash_m</t>
  </si>
  <si>
    <t>operating_equity_m</t>
  </si>
  <si>
    <t>implied_fcf_yield</t>
  </si>
  <si>
    <t>market_ev_m</t>
  </si>
  <si>
    <t>implied_equity_value_m</t>
  </si>
  <si>
    <t>fair_value</t>
  </si>
  <si>
    <t>upside</t>
  </si>
  <si>
    <t>Outputs</t>
  </si>
  <si>
    <t>Fair value</t>
  </si>
  <si>
    <t>Upside/downside</t>
  </si>
  <si>
    <t>Implied equity value</t>
  </si>
  <si>
    <t>Operating equity</t>
  </si>
  <si>
    <t>Net cash</t>
  </si>
  <si>
    <t>Market FCF yield</t>
  </si>
  <si>
    <t>OMS Energy FCF yield bridge</t>
  </si>
  <si>
    <t>Normalized FCF</t>
  </si>
  <si>
    <t>Equity value</t>
  </si>
  <si>
    <t>Fair value per share</t>
  </si>
  <si>
    <t>Scenarios (reference)</t>
  </si>
  <si>
    <t>base</t>
  </si>
  <si>
    <t>cash_m = 152, diluted_shares_m = 42.45, fcf_yield = 0.14, lease_debt_m = 6.4, normalized_fcf_m = 37</t>
  </si>
  <si>
    <t>bear</t>
  </si>
  <si>
    <t>cash_m = 145, diluted_shares_m = 44, fcf_yield = 0.2, lease_debt_m = 6.4, normalized_fcf_m = 22</t>
  </si>
  <si>
    <t>bull</t>
  </si>
  <si>
    <t>cash_m = 155, diluted_shares_m = 42.45, fcf_yield = 0.1, lease_debt_m = 6.4, normalized_fcf_m = 50</t>
  </si>
  <si>
    <t>Claim</t>
  </si>
  <si>
    <t>URL</t>
  </si>
  <si>
    <t>Accessed</t>
  </si>
  <si>
    <t>FY2026 ended 31 Mar: revenue $155.9M (-23% on Aramco call-off timing). Gross margin 30.3%. Operating profit $34.9M. Adj EBITDA $41.2M. Net profit $33.9M, $0.77 EPS. OCF $54.1M. Adj FCF $52.5M including a $15.4M inventory draw. Cash $152.0M unrestricted plus $2.3M restricted, debt-free. Backlog $60.7M vs $102.0M. Weighted-average shares 42.00M. 10-year Aramco agreement. $11M March call-off.</t>
  </si>
  <si>
    <t>https://www.sec.gov/Archives/edgar/data/2012219/000119312526283046/omse-ex99_1.htm</t>
  </si>
  <si>
    <t/>
  </si>
  <si>
    <t>FY2026 20-F filed 25 Jun 2026.</t>
  </si>
  <si>
    <t>https://www.sec.gov/Archives/edgar/data/2012219/000119312526282941/</t>
  </si>
  <si>
    <t>Roth MKM (Gerry Sweeney) maintains Buy $10 as of 4 Aug 2026. Two-analyst average PT $10. Shares outstanding 42.45M.</t>
  </si>
  <si>
    <t>https://stockanalysis.com/stocks/omse/forecast/</t>
  </si>
  <si>
    <t>Company IR and FY26 results also at ir.omsos.com.</t>
  </si>
  <si>
    <t>https://ir.omsos.com</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</si>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</sst>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6">
    <numFmt numFmtId="164" formatCode="&quot;$&quot;0"/>
    <numFmt numFmtId="165" formatCode="&quot;$&quot;0.00"/>
    <numFmt numFmtId="166" formatCode="0.00"/>
    <numFmt numFmtId="167" formatCode="0%"/>
    <numFmt numFmtId="168" formatCode="&quot;$&quot;0.0"/>
    <numFmt numFmtId="169"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3">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0" fontId="4" fillId="0" borderId="0" xfId="0" applyFont="true" applyAlignment="false">
      <alignment/>
    </xf>
    <xf numFmtId="169"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t="s">
        <v>1</v>
      </c>
    </row>
    <row r="3">
      <c r="A3" s="2" t="s">
        <v>2</v>
      </c>
    </row>
    <row r="5">
      <c r="B5" s="3" t="s">
        <v>3</v>
      </c>
    </row>
    <row r="6">
      <c r="A6" s="4" t="s">
        <v>4</v>
      </c>
    </row>
    <row r="7">
      <c r="A7" s="5" t="s">
        <v>5</v>
      </c>
      <c r="B7" s="6">
        <v>152</v>
      </c>
    </row>
    <row r="8">
      <c r="A8" s="5" t="s">
        <v>6</v>
      </c>
      <c r="B8" s="7">
        <v>4.48</v>
      </c>
    </row>
    <row r="9">
      <c r="A9" s="5" t="s">
        <v>7</v>
      </c>
      <c r="B9" s="8">
        <v>42.45</v>
      </c>
    </row>
    <row r="10">
      <c r="A10" s="5" t="s">
        <v>8</v>
      </c>
      <c r="B10" s="9">
        <v>0.14</v>
      </c>
    </row>
    <row r="11">
      <c r="A11" s="5" t="s">
        <v>9</v>
      </c>
      <c r="B11" s="10">
        <v>6.4</v>
      </c>
    </row>
    <row r="12">
      <c r="A12" s="5" t="s">
        <v>10</v>
      </c>
      <c r="B12" s="6">
        <v>37</v>
      </c>
    </row>
    <row r="13">
      <c r="A13" s="4" t="s">
        <v>11</v>
      </c>
    </row>
    <row r="14">
      <c r="A14" s="5" t="s">
        <v>12</v>
      </c>
      <c r="B14" t="str">
        <f>(Model!$B$8*Model!$B$9)</f>
      </c>
    </row>
    <row r="15">
      <c r="A15" s="5" t="s">
        <v>13</v>
      </c>
      <c r="B15" t="str">
        <f>(Model!$B$7-Model!$B$11)</f>
      </c>
    </row>
    <row r="16">
      <c r="A16" s="5" t="s">
        <v>14</v>
      </c>
      <c r="B16" t="str">
        <f>(Model!$B$12/Model!$B$10)</f>
      </c>
    </row>
    <row r="17">
      <c r="A17" s="5" t="s">
        <v>15</v>
      </c>
      <c r="B17" t="str">
        <f>(Model!$B$12/Model!$B$14)</f>
      </c>
    </row>
    <row r="18">
      <c r="A18" s="5" t="s">
        <v>16</v>
      </c>
      <c r="B18" t="str">
        <f>(Model!$B$14-Model!$B$15)</f>
      </c>
    </row>
    <row r="19">
      <c r="A19" s="5" t="s">
        <v>17</v>
      </c>
      <c r="B19" t="str">
        <f>(Model!$B$16+Model!$B$15)</f>
      </c>
    </row>
    <row r="20">
      <c r="A20" s="5" t="s">
        <v>18</v>
      </c>
      <c r="B20" t="str">
        <f>(Model!$B$19/Model!$B$9)</f>
      </c>
    </row>
    <row r="21">
      <c r="A21" s="5" t="s">
        <v>19</v>
      </c>
      <c r="B21" t="str">
        <f>((Model!$B$20/Model!$B$8)-1)</f>
      </c>
    </row>
    <row r="22">
      <c r="A22" s="4" t="s">
        <v>20</v>
      </c>
    </row>
    <row r="23">
      <c r="A23" s="11" t="s">
        <v>21</v>
      </c>
      <c r="B23" s="7" t="str">
        <f>Model!$B$20</f>
      </c>
    </row>
    <row r="24">
      <c r="A24" s="5" t="s">
        <v>22</v>
      </c>
      <c r="B24" s="12" t="str">
        <f>Model!$B$21</f>
      </c>
    </row>
    <row r="25">
      <c r="A25" s="5" t="s">
        <v>23</v>
      </c>
      <c r="B25" s="6" t="str">
        <f>Model!$B$19</f>
      </c>
    </row>
    <row r="26">
      <c r="A26" s="5" t="s">
        <v>24</v>
      </c>
      <c r="B26" s="6" t="str">
        <f>Model!$B$16</f>
      </c>
    </row>
    <row r="27">
      <c r="A27" s="5" t="s">
        <v>25</v>
      </c>
      <c r="B27" s="6" t="str">
        <f>Model!$B$15</f>
      </c>
    </row>
    <row r="28">
      <c r="A28" s="5" t="s">
        <v>26</v>
      </c>
      <c r="B28" s="12" t="str">
        <f>Model!$B$17</f>
      </c>
    </row>
    <row r="30">
      <c r="A30" s="4" t="s">
        <v>27</v>
      </c>
    </row>
    <row r="31">
      <c r="B31" s="3" t="s">
        <v>3</v>
      </c>
    </row>
    <row r="32">
      <c r="A32" s="5" t="s">
        <v>28</v>
      </c>
      <c r="B32" s="6" t="str">
        <f>Model!$B$12</f>
      </c>
    </row>
    <row r="33">
      <c r="A33" s="5" t="s">
        <v>24</v>
      </c>
      <c r="B33" s="6" t="str">
        <f>Model!$B$16</f>
      </c>
    </row>
    <row r="34">
      <c r="A34" s="5" t="s">
        <v>25</v>
      </c>
      <c r="B34" s="6" t="str">
        <f>Model!$B$15</f>
      </c>
    </row>
    <row r="35">
      <c r="A35" s="5" t="s">
        <v>29</v>
      </c>
      <c r="B35" s="6" t="str">
        <f>Model!$B$19</f>
      </c>
    </row>
    <row r="36">
      <c r="A36" s="5" t="s">
        <v>30</v>
      </c>
      <c r="B36" s="7" t="str">
        <f>Model!$B$20</f>
      </c>
    </row>
    <row r="38">
      <c r="A38" s="4" t="s">
        <v>31</v>
      </c>
    </row>
    <row r="39">
      <c r="A39" s="5" t="s">
        <v>32</v>
      </c>
      <c r="B39" t="s">
        <v>33</v>
      </c>
    </row>
    <row r="40">
      <c r="A40" s="5" t="s">
        <v>34</v>
      </c>
      <c r="B40" t="s">
        <v>35</v>
      </c>
    </row>
    <row r="41">
      <c r="A41" s="5" t="s">
        <v>36</v>
      </c>
      <c r="B41" t="s">
        <v>37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50</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38</v>
      </c>
      <c r="B1" s="4" t="s">
        <v>39</v>
      </c>
      <c r="C1" s="4" t="s">
        <v>40</v>
      </c>
    </row>
    <row r="2">
      <c r="A2" t="s">
        <v>41</v>
      </c>
      <c r="B2" t="s">
        <v>42</v>
      </c>
      <c r="C2" t="s">
        <v>43</v>
      </c>
    </row>
    <row r="3">
      <c r="A3" t="s">
        <v>44</v>
      </c>
      <c r="B3" t="s">
        <v>45</v>
      </c>
      <c r="C3" t="s">
        <v>43</v>
      </c>
    </row>
    <row r="4">
      <c r="A4" t="s">
        <v>46</v>
      </c>
      <c r="B4" t="s">
        <v>47</v>
      </c>
      <c r="C4" t="s">
        <v>43</v>
      </c>
    </row>
    <row r="5">
      <c r="A5" t="s">
        <v>48</v>
      </c>
      <c r="B5" t="s">
        <v>49</v>
      </c>
      <c r="C5"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